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852" documentId="13_ncr:1_{F6CB121F-512D-4AA6-A0C1-0FB36C537598}" xr6:coauthVersionLast="47" xr6:coauthVersionMax="47" xr10:uidLastSave="{AF0FED10-2EE7-4026-9EC2-3E6CB8E7205C}"/>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7" i="4"/>
  <c r="B8" i="4"/>
  <c r="B9" i="4"/>
  <c r="B10" i="4"/>
  <c r="B11" i="4"/>
  <c r="B12" i="4"/>
  <c r="B13" i="4"/>
  <c r="B14" i="4"/>
  <c r="B15" i="4"/>
  <c r="B16" i="4"/>
  <c r="B17" i="4"/>
  <c r="B18" i="4"/>
  <c r="B19" i="4"/>
  <c r="B20" i="4"/>
  <c r="B21" i="4"/>
  <c r="B22" i="4"/>
  <c r="B23" i="4"/>
  <c r="B24" i="4"/>
  <c r="B25" i="4"/>
  <c r="B26"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J3" i="4"/>
  <c r="J4" i="4"/>
  <c r="J5"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I3" i="4"/>
  <c r="I4" i="4"/>
  <c r="I5"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B3"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<sst xmlns="http://schemas.openxmlformats.org/spreadsheetml/2006/main" count="180296" uniqueCount="39131">
  <si>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</si>
  <si>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</si>
  <si>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</si>
  <si>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</si>
  <si>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</si>
  <si>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</si>
  <si>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</si>
  <si>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</si>
  <si>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</si>
  <si>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</si>
  <si>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</si>
  <si>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</si>
  <si>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</si>
  <si>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</si>
  <si>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</si>
  <si>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</si>
  <si>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</si>
  <si>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</si>
  <si>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</si>
  <si>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</si>
  <si>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</si>
  <si>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</si>
  <si>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</si>
  <si>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</si>
  <si>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</si>
  <si>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</si>
  <si>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</si>
  <si>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</si>
  <si>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</si>
  <si>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</si>
  <si>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</si>
  <si>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</si>
  <si>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</si>
  <si>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</si>
  <si>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</si>
  <si>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</si>
  <si>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</si>
  <si>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</si>
  <si>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</si>
  <si>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</si>
  <si>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</si>
  <si>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</si>
  <si>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</si>
  <si>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</si>
  <si>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</si>
  <si>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</si>
  <si>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</si>
  <si>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</si>
  <si>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</si>
  <si>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</si>
  <si>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</si>
  <si>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</si>
  <si>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</si>
  <si>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</si>
  <si>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</si>
  <si>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</si>
  <si>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</si>
  <si>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</si>
  <si>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</si>
  <si>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</si>
  <si>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</si>
  <si>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</si>
  <si>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</si>
  <si>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</si>
  <si>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</si>
  <si>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</si>
  <si>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</si>
  <si>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</si>
  <si>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</si>
  <si>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</si>
  <si>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</si>
  <si>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</si>
  <si>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</si>
  <si>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</si>
  <si>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</si>
  <si>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</si>
  <si>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</si>
  <si>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</si>
  <si>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</si>
  <si>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</si>
  <si>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</si>
  <si>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</si>
  <si>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</si>
  <si>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</si>
  <si>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</si>
  <si>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</si>
  <si>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</si>
  <si>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</si>
  <si>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</si>
  <si>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</si>
  <si>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</si>
  <si>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</si>
  <si>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</si>
  <si>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</si>
  <si>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</si>
  <si>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</si>
  <si>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</si>
  <si>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</si>
  <si>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</si>
  <si>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</si>
  <si>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</si>
  <si>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</si>
  <si>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</si>
  <si>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</si>
  <si>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</si>
  <si>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</si>
  <si>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</si>
  <si>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</si>
  <si>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</si>
  <si>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</si>
  <si>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</si>
  <si>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</si>
  <si>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</si>
  <si>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</si>
  <si>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</si>
  <si>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</si>
  <si>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</si>
  <si>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</si>
  <si>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</si>
  <si>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</si>
  <si>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</si>
  <si>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</si>
  <si>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</si>
  <si>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</si>
  <si>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</si>
  <si>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</si>
  <si>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</si>
  <si>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</si>
  <si>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</si>
  <si>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</si>
  <si>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</si>
  <si>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</si>
  <si>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</si>
  <si>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</si>
  <si>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</si>
  <si>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</si>
  <si>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</si>
  <si>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</si>
  <si>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</si>
  <si>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</si>
  <si>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</si>
  <si>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</si>
  <si>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</si>
  <si>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</si>
  <si>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</si>
  <si>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</si>
  <si>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</si>
  <si>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</si>
  <si>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</si>
  <si>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</si>
  <si>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</si>
  <si>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</si>
  <si>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</si>
  <si>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</si>
  <si>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</si>
  <si>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</si>
  <si>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</si>
  <si>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</si>
  <si>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</si>
  <si>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</si>
  <si>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</si>
  <si>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</si>
  <si>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</si>
  <si>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</si>
  <si>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</si>
  <si>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</si>
  <si>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</si>
  <si>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</si>
  <si>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</si>
  <si>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</si>
  <si>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</si>
  <si>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</si>
  <si>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</si>
  <si>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</si>
  <si>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</si>
  <si>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</si>
  <si>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</si>
  <si>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</si>
  <si>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</si>
  <si>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</si>
  <si>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</si>
  <si>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</si>
  <si>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</si>
  <si>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</si>
  <si>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</si>
  <si>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</si>
  <si>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</si>
  <si>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</si>
  <si>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</si>
  <si>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</si>
  <si>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</si>
  <si>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</si>
  <si>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</si>
  <si>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</si>
  <si>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</si>
  <si>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</si>
  <si>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</si>
  <si>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</si>
  <si>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</si>
  <si>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</si>
  <si>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</si>
  <si>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</si>
  <si>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</si>
  <si>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</si>
  <si>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</si>
  <si>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</si>
  <si>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</si>
  <si>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</si>
  <si>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</si>
  <si>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</si>
  <si>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</si>
  <si>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</si>
  <si>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</si>
  <si>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</si>
  <si>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</si>
  <si>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</si>
  <si>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</si>
  <si>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</si>
  <si>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</si>
  <si>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</si>
  <si>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</si>
  <si>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</si>
  <si>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</si>
  <si>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</si>
  <si>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</si>
  <si>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</si>
  <si>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</si>
  <si>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</si>
  <si>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</si>
  <si>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</si>
  <si>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</si>
  <si>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</si>
  <si>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</si>
  <si>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</si>
  <si>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</si>
  <si>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</si>
  <si>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</si>
  <si>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</si>
  <si>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</si>
  <si>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</si>
  <si>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</si>
  <si>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</si>
  <si>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</si>
  <si>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</si>
  <si>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</si>
  <si>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</si>
  <si>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</si>
  <si>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</si>
  <si>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</si>
  <si>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</si>
  <si>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</si>
  <si>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</si>
  <si>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</si>
  <si>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</si>
  <si>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</si>
  <si>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</si>
  <si>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</si>
  <si>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</si>
  <si>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</si>
  <si>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</si>
  <si>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</si>
  <si>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</si>
  <si>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</si>
  <si>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</si>
  <si>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</si>
  <si>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</si>
  <si>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</si>
  <si>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</si>
  <si>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</si>
  <si>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</si>
  <si>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</si>
  <si>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</si>
  <si>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</si>
  <si>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</si>
  <si>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</si>
  <si>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</si>
  <si>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</si>
  <si>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</si>
  <si>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</si>
  <si>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</si>
  <si>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</si>
  <si>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</si>
  <si>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</si>
  <si>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</si>
  <si>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</si>
  <si>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</si>
  <si>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</si>
  <si>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</si>
  <si>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</si>
  <si>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</si>
  <si>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</si>
  <si>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</si>
  <si>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</si>
  <si>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</si>
  <si>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</si>
  <si>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</si>
  <si>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</si>
  <si>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</si>
  <si>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</si>
  <si>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</si>
  <si>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</si>
  <si>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</si>
  <si>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</si>
  <si>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</si>
  <si>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</si>
  <si>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</si>
  <si>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</si>
  <si>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</si>
  <si>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</si>
  <si>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</si>
  <si>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</si>
  <si>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</si>
  <si>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</si>
  <si>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</si>
  <si>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</si>
  <si>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</si>
  <si>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</si>
  <si>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</si>
  <si>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</si>
  <si>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</si>
  <si>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</si>
  <si>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</si>
  <si>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</si>
  <si>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</si>
  <si>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</si>
  <si>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</si>
  <si>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</si>
  <si>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</si>
  <si>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</si>
  <si>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</si>
  <si>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</si>
  <si>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</si>
  <si>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</si>
  <si>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</si>
  <si>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</si>
  <si>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</si>
  <si>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</si>
  <si>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</si>
  <si>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</si>
  <si>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</si>
  <si>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</si>
  <si>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</si>
  <si>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</si>
  <si>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</si>
  <si>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</si>
  <si>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</si>
  <si>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</si>
  <si>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</si>
  <si>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</si>
  <si>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</si>
  <si>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</si>
  <si>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</si>
  <si>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</si>
  <si>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</si>
  <si>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</si>
  <si>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</si>
  <si>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</si>
  <si>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</si>
  <si>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</si>
  <si>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</si>
  <si>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</si>
  <si>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</si>
  <si>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</si>
  <si>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</si>
  <si>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</si>
  <si>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</si>
  <si>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</si>
  <si>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</si>
  <si>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</si>
  <si>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</si>
  <si>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</si>
  <si>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</si>
  <si>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</si>
  <si>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</si>
  <si>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</si>
  <si>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</si>
  <si>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</si>
  <si>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</si>
  <si>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</si>
  <si>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</si>
  <si>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</si>
  <si>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</si>
  <si>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</si>
  <si>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</si>
  <si>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</si>
  <si>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</si>
  <si>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</si>
  <si>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</si>
  <si>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</si>
  <si>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</si>
  <si>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</si>
  <si>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</si>
  <si>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</si>
  <si>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</si>
  <si>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</si>
  <si>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</si>
  <si>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</si>
  <si>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</si>
  <si>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</si>
  <si>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</si>
  <si>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</si>
  <si>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</si>
  <si>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</si>
  <si>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</si>
  <si>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</si>
  <si>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</si>
  <si>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</si>
  <si>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</si>
  <si>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</si>
  <si>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</si>
  <si>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</si>
  <si>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</si>
  <si>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</si>
  <si>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</si>
  <si>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</si>
  <si>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</si>
  <si>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</si>
  <si>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</si>
  <si>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</si>
  <si>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</si>
  <si>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</si>
  <si>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</si>
  <si>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</si>
  <si>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</si>
  <si>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</si>
  <si>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</si>
  <si>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</si>
  <si>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</si>
  <si>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</si>
  <si>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</si>
  <si>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</si>
  <si>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</si>
  <si>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</si>
  <si>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</si>
  <si>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</si>
  <si>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</si>
  <si>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</si>
  <si>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</si>
  <si>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</si>
  <si>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</si>
  <si>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</si>
  <si>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</si>
  <si>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</si>
  <si>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</si>
  <si>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</si>
  <si>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</si>
  <si>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</si>
  <si>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</si>
  <si>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</si>
  <si>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</si>
  <si>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</si>
  <si>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</si>
  <si>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</si>
  <si>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</si>
  <si>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</si>
  <si>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</si>
  <si>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</si>
  <si>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</si>
  <si>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</si>
  <si>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</si>
  <si>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</si>
  <si>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</si>
  <si>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</si>
  <si>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</si>
  <si>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</si>
  <si>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</si>
  <si>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</si>
  <si>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</si>
  <si>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</si>
  <si>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</si>
  <si>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</si>
  <si>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</si>
  <si>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</si>
  <si>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</si>
  <si>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</si>
  <si>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</si>
  <si>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</si>
  <si>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</si>
  <si>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</si>
  <si>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</si>
  <si>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</si>
  <si>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</si>
  <si>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</si>
  <si>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</si>
  <si>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</si>
  <si>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</si>
  <si>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</si>
  <si>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</si>
  <si>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</si>
  <si>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</si>
  <si>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</si>
  <si>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</si>
  <si>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</si>
  <si>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</si>
  <si>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</si>
  <si>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</si>
  <si>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</si>
  <si>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</si>
  <si>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</si>
  <si>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</si>
  <si>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</si>
  <si>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</si>
  <si>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</si>
  <si>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</si>
  <si>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</si>
  <si>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</si>
  <si>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</si>
  <si>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</si>
  <si>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</si>
  <si>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</si>
  <si>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</si>
  <si>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</si>
  <si>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</si>
  <si>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</si>
  <si>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</si>
  <si>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</si>
  <si>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</si>
  <si>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</si>
  <si>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</si>
  <si>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</si>
  <si>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</si>
  <si>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</si>
  <si>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</si>
  <si>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</si>
  <si>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</si>
  <si>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</si>
  <si>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</si>
  <si>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</si>
  <si>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</si>
  <si>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</si>
  <si>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</si>
  <si>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</si>
  <si>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</si>
  <si>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</si>
  <si>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</si>
  <si>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</si>
  <si>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</si>
  <si>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</si>
  <si>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</si>
  <si>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</si>
  <si>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</si>
  <si>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</si>
  <si>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</si>
  <si>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</si>
  <si>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</si>
  <si>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</si>
  <si>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</si>
  <si>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</si>
  <si>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</si>
  <si>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</si>
  <si>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</si>
  <si>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</si>
  <si>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</si>
  <si>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</si>
  <si>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</si>
  <si>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</si>
  <si>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</si>
  <si>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</si>
  <si>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</si>
  <si>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</si>
  <si>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</si>
  <si>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</si>
  <si>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</si>
  <si>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</si>
  <si>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</si>
  <si>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</si>
  <si>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</si>
  <si>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</si>
  <si>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</si>
  <si>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</si>
  <si>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</si>
  <si>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</si>
  <si>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</si>
  <si>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</si>
  <si>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</si>
  <si>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</si>
  <si>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</si>
  <si>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</si>
  <si>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</si>
  <si>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</si>
  <si>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</si>
  <si>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</si>
  <si>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</si>
  <si>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</si>
  <si>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</si>
  <si>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</si>
  <si>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</si>
  <si>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</si>
  <si>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</si>
  <si>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</si>
  <si>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</si>
  <si>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</si>
  <si>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</si>
  <si>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</si>
  <si>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</si>
  <si>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</si>
  <si>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</si>
  <si>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</si>
  <si>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</si>
  <si>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</si>
  <si>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</si>
  <si>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</si>
  <si>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</si>
  <si>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</si>
  <si>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</si>
  <si>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</si>
  <si>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</si>
  <si>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</si>
  <si>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</si>
  <si>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</si>
  <si>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</si>
  <si>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</si>
  <si>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</si>
  <si>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</si>
  <si>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</si>
  <si>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</si>
  <si>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</si>
  <si>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</si>
  <si>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</si>
  <si>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</si>
  <si>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</si>
  <si>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</si>
  <si>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</si>
  <si>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</si>
  <si>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</si>
  <si>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</si>
  <si>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</si>
  <si>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</si>
  <si>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</si>
  <si>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</si>
  <si>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</si>
  <si>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</si>
  <si>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</si>
  <si>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</si>
  <si>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</si>
  <si>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</si>
  <si>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</si>
  <si>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</si>
  <si>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</si>
  <si>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</si>
  <si>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</si>
  <si>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</si>
  <si>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</si>
  <si>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</si>
  <si>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</si>
  <si>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</si>
  <si>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</si>
  <si>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</si>
  <si>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</si>
  <si>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</si>
  <si>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</si>
  <si>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</si>
  <si>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</si>
  <si>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</si>
  <si>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</si>
  <si>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</si>
  <si>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</si>
  <si>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</si>
  <si>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</si>
  <si>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</si>
  <si>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</si>
  <si>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</si>
  <si>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</si>
  <si>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</si>
  <si>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</si>
  <si>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</si>
  <si>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</si>
  <si>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</si>
  <si>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</si>
  <si>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</si>
  <si>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</si>
  <si>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</si>
  <si>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</si>
  <si>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</si>
  <si>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</si>
  <si>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</si>
  <si>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</si>
  <si>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</si>
  <si>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</si>
  <si>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</si>
  <si>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</si>
  <si>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</si>
  <si>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</si>
  <si>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</si>
  <si>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</si>
  <si>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</si>
  <si>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</si>
  <si>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</si>
  <si>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</si>
  <si>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</si>
  <si>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</si>
  <si>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</si>
  <si>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</si>
  <si>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</si>
  <si>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</si>
  <si>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</si>
  <si>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</si>
  <si>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</si>
  <si>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</si>
  <si>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</si>
  <si>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</si>
  <si>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</si>
  <si>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</si>
  <si>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</si>
  <si>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</si>
  <si>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</si>
  <si>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</si>
  <si>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</si>
  <si>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</si>
  <si>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</si>
  <si>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</si>
  <si>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</si>
  <si>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</si>
  <si>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</si>
  <si>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</si>
  <si>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</si>
  <si>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</si>
  <si>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</si>
  <si>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</si>
  <si>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</si>
  <si>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</si>
  <si>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</si>
  <si>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</si>
  <si>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</si>
  <si>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</si>
  <si>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</si>
  <si>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</si>
  <si>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</si>
  <si>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</si>
  <si>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</si>
  <si>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</si>
  <si>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</si>
  <si>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</si>
  <si>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</si>
  <si>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</si>
  <si>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</si>
  <si>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</si>
  <si>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</si>
  <si>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</si>
  <si>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</si>
  <si>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</si>
  <si>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</si>
  <si>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</si>
  <si>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</si>
  <si>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</si>
  <si>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</si>
  <si>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</si>
  <si>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</si>
  <si>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</si>
  <si>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</si>
  <si>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</si>
  <si>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</si>
  <si>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</si>
  <si>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</si>
  <si>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</si>
  <si>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</si>
  <si>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</si>
  <si>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</si>
  <si>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</si>
  <si>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</si>
  <si>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</si>
  <si>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</si>
  <si>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</si>
  <si>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</si>
  <si>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</si>
  <si>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</si>
  <si>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</si>
  <si>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</si>
  <si>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</si>
  <si>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</si>
  <si>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</si>
  <si>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</si>
  <si>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</si>
  <si>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</si>
  <si>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</si>
  <si>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</si>
  <si>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</si>
  <si>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</si>
  <si>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</si>
  <si>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</si>
  <si>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</si>
  <si>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</si>
  <si>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</si>
  <si>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</si>
  <si>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</si>
  <si>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</si>
  <si>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</si>
  <si>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</si>
  <si>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</si>
  <si>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</si>
  <si>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</si>
  <si>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</si>
  <si>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</si>
  <si>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</si>
  <si>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</si>
  <si>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</si>
  <si>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</si>
  <si>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</si>
  <si>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</si>
  <si>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</si>
  <si>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</si>
  <si>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</si>
  <si>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</si>
  <si>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</si>
  <si>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</si>
  <si>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</si>
  <si>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</si>
  <si>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</si>
  <si>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</si>
  <si>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</si>
  <si>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</si>
  <si>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</si>
  <si>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</si>
  <si>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</si>
  <si>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</si>
  <si>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</si>
  <si>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</si>
  <si>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</si>
  <si>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</si>
  <si>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</si>
  <si>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</si>
  <si>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</si>
  <si>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</si>
  <si>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</si>
  <si>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</si>
  <si>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</si>
  <si>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</si>
  <si>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</si>
  <si>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</si>
  <si>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</si>
  <si>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</si>
  <si>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</si>
  <si>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</si>
  <si>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</si>
  <si>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</si>
  <si>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</si>
  <si>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</si>
  <si>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</si>
  <si>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</si>
  <si>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</si>
  <si>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</si>
  <si>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</si>
  <si>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</si>
  <si>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</si>
  <si>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</si>
  <si>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</si>
  <si>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</si>
  <si>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</si>
  <si>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</si>
  <si>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</si>
  <si>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</si>
  <si>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</si>
  <si>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</si>
  <si>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</si>
  <si>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</si>
  <si>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</si>
  <si>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</si>
  <si>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</si>
  <si>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</si>
  <si>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</si>
  <si>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</si>
  <si>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</si>
  <si>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</si>
  <si>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</si>
  <si>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</si>
  <si>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</si>
  <si>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</si>
  <si>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</si>
  <si>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</si>
  <si>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</si>
  <si>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</si>
  <si>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</si>
  <si>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</si>
  <si>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</si>
  <si>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</si>
  <si>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</si>
  <si>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</si>
  <si>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</si>
  <si>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</si>
  <si>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</si>
  <si>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</si>
  <si>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</si>
  <si>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</si>
  <si>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</si>
  <si>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</si>
  <si>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</si>
  <si>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</si>
  <si>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</si>
  <si>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</si>
  <si>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</si>
  <si>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</si>
  <si>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</si>
  <si>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</si>
  <si>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</si>
  <si>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</si>
  <si>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</si>
  <si>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</si>
  <si>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</si>
  <si>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</si>
  <si>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</si>
  <si>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</si>
  <si>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</si>
  <si>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</si>
  <si>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</si>
  <si>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</si>
  <si>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</si>
  <si>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</si>
  <si>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</si>
  <si>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</si>
  <si>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</si>
  <si>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</si>
  <si>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</si>
  <si>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</si>
  <si>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</si>
  <si>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</si>
  <si>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</si>
  <si>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</si>
  <si>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</si>
  <si>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</si>
  <si>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</si>
  <si>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</si>
  <si>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</si>
  <si>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</si>
  <si>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</si>
  <si>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</si>
  <si>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</si>
  <si>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</si>
  <si>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</si>
  <si>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</si>
  <si>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</si>
  <si>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</si>
  <si>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</si>
  <si>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</si>
  <si>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</si>
  <si>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</si>
  <si>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</si>
  <si>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</si>
  <si>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</si>
  <si>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</si>
  <si>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</si>
  <si>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</si>
  <si>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</si>
  <si>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</si>
  <si>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</si>
  <si>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</si>
  <si>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</si>
  <si>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</si>
  <si>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</si>
  <si>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</si>
  <si>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</si>
  <si>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</si>
  <si>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</si>
  <si>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</si>
  <si>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</si>
  <si>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</si>
  <si>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</si>
  <si>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</si>
  <si>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</si>
  <si>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</si>
  <si>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</si>
  <si>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</si>
  <si>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</si>
  <si>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</si>
  <si>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</si>
  <si>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</si>
  <si>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</si>
  <si>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</si>
  <si>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</si>
  <si>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</si>
  <si>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</si>
  <si>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</si>
  <si>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</si>
  <si>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</si>
  <si>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</si>
  <si>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</si>
  <si>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</si>
  <si>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</si>
  <si>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</si>
  <si>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</si>
  <si>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</si>
  <si>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</si>
  <si>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</si>
  <si>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</si>
  <si>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</si>
  <si>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</si>
  <si>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</si>
  <si>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</si>
  <si>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</si>
  <si>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</si>
  <si>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</si>
  <si>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</si>
  <si>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</si>
  <si>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</si>
  <si>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</si>
  <si>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</si>
  <si>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</si>
  <si>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</si>
  <si>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</si>
  <si>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</si>
  <si>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</si>
  <si>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</si>
  <si>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</si>
  <si>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</si>
  <si>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</si>
  <si>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</si>
  <si>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</si>
  <si>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</si>
  <si>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</si>
  <si>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</si>
  <si>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</si>
  <si>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</si>
  <si>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</si>
  <si>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</si>
  <si>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</si>
  <si>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</si>
  <si>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</si>
  <si>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</si>
  <si>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</si>
  <si>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</si>
  <si>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</si>
  <si>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</si>
  <si>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</si>
  <si>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</si>
  <si>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</si>
  <si>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</si>
  <si>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</si>
  <si>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</si>
  <si>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</si>
  <si>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</si>
  <si>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</si>
  <si>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</si>
  <si>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</si>
  <si>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</si>
  <si>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</si>
  <si>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</si>
  <si>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</si>
  <si>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</si>
  <si>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</si>
  <si>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</si>
  <si>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</si>
  <si>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</si>
  <si>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</si>
  <si>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</si>
  <si>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</si>
  <si>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</si>
  <si>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</si>
  <si>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</si>
  <si>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</si>
  <si>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</si>
  <si>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</si>
  <si>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</si>
  <si>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</si>
  <si>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</si>
  <si>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</si>
  <si>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</si>
  <si>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</si>
  <si>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</si>
  <si>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</si>
  <si>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</si>
  <si>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</si>
  <si>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</si>
  <si>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</si>
  <si>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</si>
  <si>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</si>
  <si>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</si>
  <si>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</si>
  <si>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</si>
  <si>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</si>
  <si>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</si>
  <si>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</si>
  <si>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</si>
  <si>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</si>
  <si>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</si>
  <si>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</si>
  <si>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</si>
  <si>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</si>
  <si>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</si>
  <si>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</si>
  <si>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</si>
  <si>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</si>
  <si>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</si>
  <si>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</si>
  <si>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</si>
  <si>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</si>
  <si>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</si>
  <si>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</si>
  <si>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</si>
  <si>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</si>
  <si>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</si>
  <si>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</si>
  <si>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</si>
  <si>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</si>
  <si>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</si>
  <si>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</si>
  <si>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</si>
  <si>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</si>
  <si>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</si>
  <si>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</si>
  <si>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</si>
  <si>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</si>
  <si>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</si>
  <si>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</si>
  <si>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</si>
  <si>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</si>
  <si>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</si>
  <si>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</si>
  <si>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</si>
  <si>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</si>
  <si>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</si>
  <si>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</si>
  <si>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</si>
  <si>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</si>
  <si>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</si>
  <si>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</si>
  <si>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</si>
  <si>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</si>
  <si>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</si>
  <si>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</si>
  <si>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</si>
  <si>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</si>
  <si>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</si>
  <si>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</si>
  <si>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</si>
  <si>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</si>
  <si>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</si>
  <si>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</si>
  <si>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</si>
  <si>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</si>
  <si>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</si>
  <si>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</si>
  <si>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</si>
  <si>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</si>
  <si>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</si>
  <si>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</si>
  <si>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</si>
  <si>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</si>
  <si>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</si>
  <si>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</si>
  <si>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</si>
  <si>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</si>
  <si>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</si>
  <si>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</si>
  <si>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</si>
  <si>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</si>
  <si>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</si>
  <si>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</si>
  <si>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</si>
  <si>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</si>
  <si>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</si>
  <si>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</si>
  <si>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</si>
  <si>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</si>
  <si>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</si>
  <si>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</si>
  <si>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</si>
  <si>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</si>
  <si>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</si>
  <si>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</si>
  <si>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</si>
  <si>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</si>
  <si>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</si>
  <si>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</si>
  <si>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</si>
  <si>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</si>
  <si>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</si>
  <si>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</si>
  <si>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</si>
  <si>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</si>
  <si>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</si>
  <si>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</si>
  <si>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</si>
  <si>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</si>
  <si>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</si>
  <si>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</si>
  <si>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</si>
  <si>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</si>
  <si>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</si>
  <si>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</si>
  <si>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</si>
  <si>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</si>
  <si>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</si>
  <si>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</si>
  <si>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</si>
  <si>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</si>
  <si>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</si>
  <si>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</si>
  <si>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</si>
  <si>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</si>
  <si>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</si>
  <si>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</si>
  <si>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</si>
  <si>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</si>
  <si>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</si>
  <si>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</si>
  <si>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</si>
  <si>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</si>
  <si>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</si>
  <si>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</si>
  <si>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</si>
  <si>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</si>
  <si>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</si>
  <si>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</si>
  <si>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</si>
  <si>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</si>
  <si>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</si>
  <si>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</si>
  <si>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</si>
  <si>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</si>
  <si>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</si>
  <si>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</si>
  <si>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</si>
  <si>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</si>
  <si>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</si>
  <si>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</si>
  <si>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</si>
  <si>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</si>
  <si>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</si>
  <si>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</si>
  <si>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</si>
  <si>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</si>
  <si>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</si>
  <si>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</si>
  <si>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</si>
  <si>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</si>
  <si>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</si>
  <si>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</si>
  <si>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</si>
  <si>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</si>
  <si>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</si>
  <si>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</si>
  <si>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</si>
  <si>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</si>
  <si>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</si>
  <si>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</si>
  <si>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</si>
  <si>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</si>
  <si>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</si>
  <si>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</si>
  <si>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</si>
  <si>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</si>
  <si>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</si>
  <si>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</si>
  <si>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</si>
  <si>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</si>
  <si>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</si>
  <si>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</si>
  <si>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</si>
  <si>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</si>
  <si>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</si>
  <si>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</si>
  <si>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</si>
  <si>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</si>
  <si>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</si>
  <si>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</si>
  <si>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</si>
  <si>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</si>
  <si>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</si>
  <si>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</si>
  <si>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</si>
  <si>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</si>
  <si>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</si>
  <si>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</si>
  <si>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</si>
  <si>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</si>
  <si>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</si>
  <si>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</si>
  <si>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</si>
  <si>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</si>
  <si>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</si>
  <si>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</si>
  <si>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</si>
  <si>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</si>
  <si>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</si>
  <si>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</si>
  <si>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</si>
  <si>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</si>
  <si>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</si>
  <si>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</si>
  <si>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</si>
  <si>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</si>
  <si>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</si>
  <si>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</si>
  <si>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</si>
  <si>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</si>
  <si>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</si>
  <si>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</si>
  <si>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</si>
  <si>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</si>
  <si>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</si>
  <si>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</si>
  <si>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</si>
  <si>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</si>
  <si>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</si>
  <si>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</si>
  <si>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</si>
  <si>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</si>
  <si>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</si>
  <si>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</si>
  <si>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</si>
  <si>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</si>
  <si>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</si>
  <si>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</si>
  <si>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</si>
  <si>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</si>
  <si>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</si>
  <si>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</si>
  <si>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</si>
  <si>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</si>
  <si>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</si>
  <si>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</si>
  <si>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</si>
  <si>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</si>
  <si>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</si>
  <si>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</si>
  <si>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</si>
  <si>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</si>
  <si>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</si>
  <si>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</si>
  <si>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</si>
  <si>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</si>
  <si>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</si>
  <si>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</si>
  <si>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</si>
  <si>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</si>
  <si>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</si>
  <si>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</si>
  <si>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</si>
  <si>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</si>
  <si>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</si>
  <si>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</si>
  <si>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</si>
  <si>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</si>
  <si>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</si>
  <si>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</si>
  <si>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</si>
  <si>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</si>
  <si>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</si>
  <si>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</si>
  <si>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</si>
  <si>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</si>
  <si>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</si>
  <si>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</si>
  <si>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</si>
  <si>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</si>
  <si>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</si>
  <si>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</si>
  <si>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</si>
  <si>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</si>
  <si>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</si>
  <si>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</si>
  <si>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</si>
  <si>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</si>
  <si>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</si>
  <si>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</si>
  <si>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</si>
  <si>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</si>
  <si>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</si>
  <si>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</si>
  <si>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</si>
  <si>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</si>
  <si>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</si>
  <si>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</si>
  <si>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</si>
  <si>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</si>
  <si>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</si>
  <si>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</si>
  <si>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</si>
  <si>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</si>
  <si>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</si>
  <si>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</si>
  <si>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</si>
  <si>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</si>
  <si>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</si>
  <si>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</si>
  <si>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</si>
  <si>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</si>
  <si>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</si>
  <si>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</si>
  <si>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</si>
  <si>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</si>
  <si>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</si>
  <si>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</si>
  <si>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</si>
  <si>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</si>
  <si>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</si>
  <si>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</si>
  <si>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</si>
  <si>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</si>
  <si>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</si>
  <si>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</si>
  <si>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</si>
  <si>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</si>
  <si>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</si>
  <si>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</si>
  <si>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</si>
  <si>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</si>
  <si>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</si>
  <si>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</si>
  <si>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</si>
  <si>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</si>
  <si>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</si>
  <si>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</si>
  <si>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</si>
  <si>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</si>
  <si>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</si>
  <si>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</si>
  <si>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</si>
  <si>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</si>
  <si>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</si>
  <si>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</si>
  <si>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</si>
  <si>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</si>
  <si>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</si>
  <si>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</si>
  <si>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</si>
  <si>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</si>
  <si>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</si>
  <si>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</si>
  <si>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</si>
  <si>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</si>
  <si>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</si>
  <si>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</si>
  <si>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</si>
  <si>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</si>
  <si>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</si>
  <si>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</si>
  <si>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</si>
  <si>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</si>
  <si>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</si>
  <si>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</si>
  <si>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</si>
  <si>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</si>
  <si>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</si>
  <si>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</si>
  <si>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</si>
  <si>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</si>
  <si>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</si>
  <si>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</si>
  <si>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</si>
  <si>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</si>
  <si>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</si>
  <si>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</si>
  <si>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</si>
  <si>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</si>
  <si>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</si>
  <si>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</si>
  <si>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</si>
  <si>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</si>
  <si>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</si>
  <si>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</si>
  <si>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</si>
  <si>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</si>
  <si>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</si>
  <si>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</si>
  <si>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</si>
  <si>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</si>
  <si>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</si>
  <si>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</si>
  <si>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</si>
  <si>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</si>
  <si>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</si>
  <si>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</si>
  <si>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</si>
  <si>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</si>
  <si>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</si>
  <si>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</si>
  <si>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</si>
  <si>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</si>
  <si>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</si>
  <si>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</si>
  <si>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</si>
  <si>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</si>
  <si>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</si>
  <si>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</si>
  <si>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</si>
  <si>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</si>
  <si>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</si>
  <si>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</si>
  <si>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</si>
  <si>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</si>
  <si>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</si>
  <si>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</si>
  <si>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</si>
  <si>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</si>
  <si>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</si>
  <si>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</si>
  <si>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</si>
  <si>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</si>
  <si>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</si>
  <si>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</si>
  <si>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</si>
  <si>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</si>
  <si>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</si>
  <si>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</si>
  <si>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</si>
  <si>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</si>
  <si>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</si>
  <si>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</si>
  <si>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</si>
  <si>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</si>
  <si>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</si>
  <si>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</si>
  <si>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</si>
  <si>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</si>
  <si>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</si>
  <si>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</si>
  <si>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</si>
  <si>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</si>
  <si>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</si>
  <si>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</si>
  <si>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</si>
  <si>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</si>
  <si>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</si>
  <si>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</si>
  <si>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</si>
  <si>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</si>
  <si>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</si>
  <si>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</si>
  <si>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</si>
  <si>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</si>
  <si>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</si>
  <si>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</si>
  <si>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</si>
  <si>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</si>
  <si>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</si>
  <si>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</si>
  <si>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</si>
  <si>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</si>
  <si>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</si>
  <si>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</si>
  <si>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</si>
  <si>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</si>
  <si>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</si>
  <si>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</si>
  <si>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</si>
  <si>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</si>
  <si>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</si>
  <si>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</si>
  <si>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</si>
  <si>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</si>
  <si>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</si>
  <si>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</si>
  <si>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</si>
  <si>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</si>
  <si>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</si>
  <si>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</si>
  <si>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</si>
  <si>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</si>
  <si>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</si>
  <si>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</si>
  <si>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</si>
  <si>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</si>
  <si>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</si>
  <si>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</si>
  <si>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</si>
  <si>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</si>
  <si>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</si>
  <si>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</si>
  <si>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</si>
  <si>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</si>
  <si>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</si>
  <si>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</si>
  <si>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</si>
  <si>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</si>
  <si>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</si>
  <si>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</si>
  <si>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</si>
  <si>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</si>
  <si>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</si>
  <si>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</si>
  <si>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</si>
  <si>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</si>
  <si>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</si>
  <si>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</si>
  <si>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</si>
  <si>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</si>
  <si>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</si>
  <si>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</si>
  <si>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</si>
  <si>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</si>
  <si>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</si>
  <si>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</si>
  <si>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</si>
  <si>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</si>
  <si>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</si>
  <si>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</si>
  <si>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</si>
  <si>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</si>
  <si>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</si>
  <si>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</si>
  <si>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</si>
  <si>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</si>
  <si>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</si>
  <si>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</si>
  <si>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</si>
  <si>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</si>
  <si>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</si>
  <si>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</si>
  <si>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</si>
  <si>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</si>
  <si>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</si>
  <si>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</si>
  <si>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</si>
  <si>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</si>
  <si>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</si>
  <si>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</si>
  <si>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</si>
  <si>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</si>
  <si>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</si>
  <si>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</si>
  <si>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</si>
  <si>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</si>
  <si>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</si>
  <si>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</si>
  <si>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</si>
  <si>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</si>
  <si>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</si>
  <si>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</si>
  <si>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</si>
  <si>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</si>
  <si>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</si>
  <si>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</si>
  <si>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</si>
  <si>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</si>
  <si>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</si>
  <si>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</si>
  <si>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</si>
  <si>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</si>
  <si>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</si>
  <si>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</si>
  <si>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</si>
  <si>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</si>
  <si>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</si>
  <si>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</si>
  <si>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</si>
  <si>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</si>
  <si>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</si>
  <si>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</si>
  <si>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</si>
  <si>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</si>
  <si>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</si>
  <si>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</si>
  <si>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</si>
  <si>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</si>
  <si>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</si>
  <si>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</si>
  <si>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</si>
  <si>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</si>
  <si>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</si>
  <si>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</si>
  <si>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</si>
  <si>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</si>
  <si>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</si>
  <si>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</si>
  <si>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</si>
  <si>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</si>
  <si>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</si>
  <si>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</si>
  <si>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</si>
  <si>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</si>
  <si>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</si>
  <si>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</si>
  <si>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</si>
  <si>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</si>
  <si>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</si>
  <si>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</si>
  <si>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</si>
  <si>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</si>
  <si>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</si>
  <si>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</si>
  <si>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</si>
  <si>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</si>
  <si>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</si>
  <si>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</si>
  <si>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</si>
  <si>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</si>
  <si>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</si>
  <si>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</si>
  <si>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</si>
  <si>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</si>
  <si>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</si>
  <si>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</si>
  <si>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</si>
  <si>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</si>
  <si>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</si>
  <si>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</si>
  <si>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</si>
  <si>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</si>
  <si>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</si>
  <si>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</si>
  <si>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</si>
  <si>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</si>
  <si>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</si>
  <si>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</si>
  <si>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</si>
  <si>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</si>
  <si>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</si>
  <si>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</si>
  <si>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</si>
  <si>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</si>
  <si>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</si>
  <si>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</si>
  <si>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</si>
  <si>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</si>
  <si>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</si>
  <si>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</si>
  <si>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</si>
  <si>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</si>
  <si>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</si>
  <si>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</si>
  <si>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</si>
  <si>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</si>
  <si>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</si>
  <si>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</si>
  <si>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</si>
  <si>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</si>
  <si>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</si>
  <si>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</si>
  <si>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</si>
  <si>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</si>
  <si>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</si>
  <si>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</si>
  <si>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</si>
  <si>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</si>
  <si>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</si>
  <si>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</si>
  <si>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</si>
  <si>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</si>
  <si>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</si>
  <si>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</si>
  <si>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</si>
  <si>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</si>
  <si>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</si>
  <si>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</si>
  <si>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</si>
  <si>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</si>
  <si>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</si>
  <si>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</si>
  <si>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</si>
  <si>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</si>
  <si>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</si>
  <si>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</si>
  <si>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</si>
  <si>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</si>
  <si>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</si>
  <si>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</si>
  <si>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</si>
  <si>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</si>
  <si>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</si>
  <si>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</si>
  <si>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</si>
  <si>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</si>
  <si>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</si>
  <si>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</si>
  <si>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</si>
  <si>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</si>
  <si>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</si>
  <si>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</si>
  <si>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</si>
  <si>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</si>
  <si>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</si>
  <si>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</si>
  <si>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</si>
  <si>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</si>
  <si>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</si>
  <si>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</si>
  <si>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</si>
  <si>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</si>
  <si>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</si>
  <si>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</si>
  <si>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</si>
  <si>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</si>
  <si>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</si>
  <si>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</si>
  <si>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</si>
  <si>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</si>
  <si>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</si>
  <si>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</si>
  <si>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</si>
  <si>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</si>
  <si>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</si>
  <si>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</si>
  <si>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</si>
  <si>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</si>
  <si>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</si>
  <si>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</si>
  <si>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</si>
  <si>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</si>
  <si>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</si>
  <si>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</si>
  <si>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</si>
  <si>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</si>
  <si>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</si>
  <si>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</si>
  <si>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</si>
  <si>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</si>
  <si>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</si>
  <si>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</si>
  <si>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</si>
  <si>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</si>
  <si>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</si>
  <si>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</si>
  <si>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</si>
  <si>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</si>
  <si>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</si>
  <si>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</si>
  <si>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</si>
  <si>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</si>
  <si>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</si>
  <si>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</si>
  <si>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</si>
  <si>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</si>
  <si>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</si>
  <si>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</si>
  <si>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</si>
  <si>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</si>
  <si>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</si>
  <si>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</si>
  <si>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</si>
  <si>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</si>
  <si>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</si>
  <si>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</si>
  <si>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</si>
  <si>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</si>
  <si>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</si>
  <si>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</si>
  <si>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</si>
  <si>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</si>
  <si>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</si>
  <si>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</si>
  <si>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</si>
  <si>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</si>
  <si>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</si>
  <si>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</si>
  <si>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</si>
  <si>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</si>
  <si>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</si>
  <si>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</si>
  <si>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</si>
  <si>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</si>
  <si>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</si>
  <si>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</si>
  <si>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</si>
  <si>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</si>
  <si>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</si>
  <si>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</si>
  <si>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</si>
  <si>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</si>
  <si>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</si>
  <si>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</si>
  <si>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</si>
  <si>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</si>
  <si>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</si>
  <si>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</si>
  <si>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</si>
  <si>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</si>
  <si>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</si>
  <si>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</si>
  <si>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</si>
  <si>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</si>
  <si>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</si>
  <si>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</si>
  <si>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</si>
  <si>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</si>
  <si>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</si>
  <si>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</si>
  <si>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</si>
  <si>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</si>
  <si>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</si>
  <si>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</si>
  <si>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</si>
  <si>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</si>
  <si>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</si>
  <si>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</si>
  <si>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</si>
  <si>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</si>
  <si>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</si>
  <si>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</si>
  <si>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</si>
  <si>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</si>
  <si>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</si>
  <si>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</si>
  <si>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</si>
  <si>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</si>
  <si>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</si>
  <si>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</si>
  <si>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</si>
  <si>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</si>
  <si>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</si>
  <si>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</si>
  <si>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</si>
  <si>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</si>
  <si>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</si>
  <si>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</si>
  <si>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</si>
  <si>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</si>
  <si>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</si>
  <si>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</si>
  <si>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</si>
  <si>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</si>
  <si>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</si>
  <si>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</si>
  <si>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</si>
  <si>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</si>
  <si>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</si>
  <si>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</si>
  <si>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</si>
  <si>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</si>
  <si>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</si>
  <si>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</si>
  <si>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</si>
  <si>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</si>
  <si>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</si>
  <si>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</si>
  <si>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</si>
  <si>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</si>
  <si>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</si>
  <si>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</si>
  <si>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</si>
  <si>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</si>
  <si>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</si>
  <si>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</si>
  <si>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</si>
  <si>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</si>
  <si>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</si>
  <si>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</si>
  <si>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</si>
  <si>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</si>
  <si>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</si>
  <si>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</si>
  <si>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</si>
  <si>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</si>
  <si>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</si>
  <si>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</si>
  <si>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</si>
  <si>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</si>
  <si>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</si>
  <si>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</si>
  <si>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</si>
  <si>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</si>
  <si>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</si>
  <si>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</si>
  <si>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</si>
  <si>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</si>
  <si>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</si>
  <si>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</si>
  <si>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</si>
  <si>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</si>
  <si>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</si>
  <si>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</si>
  <si>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</si>
  <si>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</si>
  <si>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</si>
  <si>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</si>
  <si>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</si>
  <si>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</si>
  <si>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</si>
  <si>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</si>
  <si>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</si>
  <si>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</si>
  <si>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</si>
  <si>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</si>
  <si>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</si>
  <si>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</si>
  <si>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</si>
  <si>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</si>
  <si>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</si>
  <si>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</si>
  <si>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</si>
  <si>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</si>
  <si>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</si>
  <si>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</si>
  <si>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</si>
  <si>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</si>
  <si>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</si>
  <si>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</si>
  <si>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</si>
  <si>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</si>
  <si>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</si>
  <si>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</si>
  <si>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</si>
  <si>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</si>
  <si>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</si>
  <si>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</si>
  <si>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</si>
  <si>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</si>
  <si>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</si>
  <si>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</si>
  <si>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</si>
  <si>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</si>
  <si>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</si>
  <si>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</si>
  <si>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</si>
  <si>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</si>
  <si>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</si>
  <si>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</si>
  <si>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</si>
  <si>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</si>
  <si>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</si>
  <si>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</si>
  <si>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</si>
  <si>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</si>
  <si>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</si>
  <si>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</si>
  <si>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</si>
  <si>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</si>
  <si>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</si>
  <si>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</si>
  <si>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</si>
  <si>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</si>
  <si>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</si>
  <si>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</si>
  <si>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</si>
  <si>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</si>
  <si>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</si>
  <si>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</si>
  <si>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</si>
  <si>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</si>
  <si>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</si>
  <si>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</si>
  <si>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</si>
  <si>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</si>
  <si>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</si>
  <si>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</si>
  <si>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</si>
  <si>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</si>
  <si>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</si>
  <si>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</si>
  <si>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</si>
  <si>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</si>
  <si>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</si>
  <si>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</si>
  <si>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</si>
  <si>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</si>
  <si>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</si>
  <si>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</si>
  <si>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</si>
  <si>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</si>
  <si>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</si>
  <si>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</si>
  <si>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</si>
  <si>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</si>
  <si>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</si>
  <si>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</si>
  <si>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</si>
  <si>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</si>
  <si>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</si>
  <si>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</si>
  <si>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</si>
  <si>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</si>
  <si>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</si>
  <si>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</si>
  <si>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</si>
  <si>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</si>
  <si>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</si>
  <si>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</si>
  <si>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</si>
  <si>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</si>
  <si>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</si>
  <si>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</si>
  <si>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</si>
  <si>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</si>
  <si>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</si>
  <si>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</si>
  <si>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</si>
  <si>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</si>
  <si>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</si>
  <si>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</si>
  <si>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</si>
  <si>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</si>
  <si>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</si>
  <si>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</si>
  <si>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</si>
  <si>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</si>
  <si>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</si>
  <si>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</si>
  <si>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</si>
  <si>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</si>
  <si>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</si>
  <si>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</si>
  <si>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</si>
  <si>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</si>
  <si>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</si>
  <si>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</si>
  <si>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</si>
  <si>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</si>
  <si>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</si>
  <si>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</si>
  <si>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</si>
  <si>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</si>
  <si>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</si>
  <si>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</si>
  <si>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</si>
  <si>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</si>
  <si>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</si>
  <si>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</si>
  <si>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</si>
  <si>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</si>
  <si>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</si>
  <si>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</si>
  <si>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</si>
  <si>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</si>
  <si>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</si>
  <si>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</si>
  <si>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</si>
  <si>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</si>
  <si>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</si>
  <si>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</si>
  <si>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</si>
  <si>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</si>
  <si>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</si>
  <si>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</si>
  <si>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</si>
  <si>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</si>
  <si>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</si>
  <si>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</si>
  <si>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</si>
  <si>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</si>
  <si>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</si>
  <si>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</si>
  <si>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</si>
  <si>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</si>
  <si>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</si>
  <si>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</si>
  <si>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</si>
  <si>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</si>
  <si>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</si>
  <si>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</si>
  <si>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</si>
  <si>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</si>
  <si>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</si>
  <si>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</si>
  <si>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</si>
  <si>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</si>
  <si>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</si>
  <si>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</si>
  <si>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</si>
  <si>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</si>
  <si>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</si>
  <si>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</si>
  <si>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</si>
  <si>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</si>
  <si>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</si>
  <si>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</si>
  <si>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</si>
  <si>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</si>
  <si>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</si>
  <si>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</si>
  <si>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</si>
  <si>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</si>
  <si>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</si>
  <si>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</si>
  <si>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</si>
  <si>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</si>
  <si>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</si>
  <si>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</si>
  <si>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</si>
  <si>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</si>
  <si>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</si>
  <si>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</si>
  <si>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</si>
  <si>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</si>
  <si>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</si>
  <si>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</si>
  <si>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</si>
  <si>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</si>
  <si>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</si>
  <si>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</si>
  <si>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</si>
  <si>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</si>
  <si>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</si>
  <si>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</si>
  <si>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</si>
  <si>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</si>
  <si>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</si>
  <si>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</si>
  <si>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</si>
  <si>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</si>
  <si>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</si>
  <si>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</si>
  <si>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</si>
  <si>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</si>
  <si>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</si>
  <si>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</si>
  <si>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</si>
  <si>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</si>
  <si>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</si>
  <si>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</si>
  <si>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</si>
  <si>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</si>
  <si>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</si>
  <si>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</si>
  <si>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</si>
  <si>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</si>
  <si>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</si>
  <si>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</si>
  <si>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</si>
  <si>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</si>
  <si>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</si>
  <si>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</si>
  <si>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</si>
  <si>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</si>
  <si>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</si>
  <si>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</si>
  <si>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</si>
  <si>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</si>
  <si>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</si>
  <si>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</si>
  <si>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</si>
  <si>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</si>
  <si>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</si>
  <si>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</si>
  <si>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</si>
  <si>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</si>
  <si>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</si>
  <si>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</si>
  <si>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</si>
  <si>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</si>
  <si>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</si>
  <si>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</si>
  <si>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</si>
  <si>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</si>
  <si>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</si>
  <si>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</si>
  <si>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</si>
  <si>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</si>
  <si>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</si>
  <si>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</si>
  <si>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</si>
  <si>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</si>
  <si>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</si>
  <si>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</si>
  <si>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</si>
  <si>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</si>
  <si>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</si>
  <si>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</si>
  <si>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</si>
  <si>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</si>
  <si>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</si>
  <si>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</si>
  <si>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</si>
  <si>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</si>
  <si>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</si>
  <si>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</si>
  <si>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</si>
  <si>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</si>
  <si>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</si>
  <si>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</si>
  <si>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</si>
  <si>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</si>
  <si>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</si>
  <si>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</si>
  <si>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</si>
  <si>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</si>
  <si>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</si>
  <si>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</si>
  <si>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</si>
  <si>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</si>
  <si>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</si>
  <si>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</si>
  <si>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</si>
  <si>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</si>
  <si>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</si>
  <si>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</si>
  <si>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</si>
  <si>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</si>
  <si>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</si>
  <si>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</si>
  <si>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</si>
  <si>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</si>
  <si>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</si>
  <si>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</si>
  <si>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</si>
  <si>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</si>
  <si>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</si>
  <si>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</si>
  <si>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</si>
  <si>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</si>
  <si>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</si>
  <si>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</si>
  <si>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</si>
  <si>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</si>
  <si>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</si>
  <si>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</si>
  <si>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</si>
  <si>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</si>
  <si>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</si>
  <si>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</si>
  <si>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</si>
  <si>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</si>
  <si>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</si>
  <si>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</si>
  <si>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</si>
  <si>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</si>
  <si>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</si>
  <si>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</si>
  <si>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</si>
  <si>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</si>
  <si>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</si>
  <si>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</si>
  <si>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</si>
  <si>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</si>
  <si>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</si>
  <si>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</si>
  <si>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</si>
  <si>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</si>
  <si>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</si>
  <si>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</si>
  <si>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</si>
  <si>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</si>
  <si>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</si>
  <si>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</si>
  <si>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</si>
  <si>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</si>
  <si>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</si>
  <si>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</si>
  <si>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</si>
  <si>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</si>
  <si>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</si>
  <si>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</si>
  <si>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</si>
  <si>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</si>
  <si>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</si>
  <si>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</si>
  <si>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</si>
  <si>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</si>
  <si>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</si>
  <si>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</si>
  <si>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</si>
  <si>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</si>
  <si>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</si>
  <si>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</si>
  <si>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</si>
  <si>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</si>
  <si>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</si>
  <si>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</si>
  <si>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</si>
  <si>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</si>
  <si>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</si>
  <si>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</si>
  <si>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</si>
  <si>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</si>
  <si>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</si>
  <si>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</si>
  <si>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</si>
  <si>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</si>
  <si>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</si>
  <si>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</si>
  <si>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</si>
  <si>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</si>
  <si>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</si>
  <si>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</si>
  <si>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</si>
  <si>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</si>
  <si>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</si>
  <si>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</si>
  <si>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</si>
  <si>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</si>
  <si>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</si>
  <si>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</si>
  <si>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</si>
  <si>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</si>
  <si>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</si>
  <si>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</si>
  <si>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</si>
  <si>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</si>
  <si>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</si>
  <si>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</si>
  <si>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</si>
  <si>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</si>
  <si>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</si>
  <si>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</si>
  <si>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</si>
  <si>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</si>
  <si>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</si>
  <si>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</si>
  <si>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</si>
  <si>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</si>
  <si>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</si>
  <si>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</si>
  <si>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</si>
  <si>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</si>
  <si>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</si>
  <si>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</si>
  <si>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</si>
  <si>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</si>
  <si>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</si>
  <si>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</si>
  <si>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</si>
  <si>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</si>
  <si>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</si>
  <si>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</si>
  <si>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</si>
  <si>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</si>
  <si>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</si>
  <si>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</si>
  <si>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</si>
  <si>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</si>
  <si>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</si>
  <si>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</si>
  <si>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</si>
  <si>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</si>
  <si>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</si>
  <si>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</si>
  <si>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</si>
  <si>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</si>
  <si>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</si>
  <si>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</si>
  <si>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</si>
  <si>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</si>
  <si>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</si>
  <si>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</si>
  <si>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</si>
  <si>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</si>
  <si>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</si>
  <si>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</si>
  <si>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</si>
  <si>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</si>
  <si>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</si>
  <si>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</si>
  <si>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</si>
  <si>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</si>
  <si>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</si>
  <si>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</si>
  <si>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</si>
  <si>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</si>
  <si>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</si>
  <si>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</si>
  <si>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</si>
  <si>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</si>
  <si>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</si>
  <si>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</si>
  <si>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</si>
  <si>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</si>
  <si>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</si>
  <si>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</si>
  <si>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</si>
  <si>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</si>
  <si>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</si>
  <si>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</si>
  <si>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</si>
  <si>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</si>
  <si>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</si>
  <si>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</si>
  <si>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</si>
  <si>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</si>
  <si>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</si>
  <si>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</si>
  <si>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</si>
  <si>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</si>
  <si>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</si>
  <si>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</si>
  <si>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</si>
  <si>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</si>
  <si>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</si>
  <si>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</si>
  <si>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</si>
  <si>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</si>
  <si>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</si>
  <si>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</si>
  <si>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</si>
  <si>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</si>
  <si>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</si>
  <si>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</si>
  <si>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</si>
  <si>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</si>
  <si>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</si>
  <si>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</si>
  <si>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</si>
  <si>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</si>
  <si>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</si>
  <si>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</si>
  <si>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</si>
  <si>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</si>
  <si>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</si>
  <si>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</si>
  <si>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</si>
  <si>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</si>
  <si>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</si>
  <si>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</si>
  <si>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</si>
  <si>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</si>
  <si>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</si>
  <si>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</si>
  <si>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</si>
  <si>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</si>
  <si>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</si>
  <si>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</si>
  <si>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</si>
  <si>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</si>
  <si>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</si>
  <si>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</si>
  <si>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</si>
  <si>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</si>
  <si>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</si>
  <si>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</si>
  <si>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</si>
  <si>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</si>
  <si>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</si>
  <si>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</si>
  <si>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</si>
  <si>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</si>
  <si>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</si>
  <si>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</si>
  <si>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</si>
  <si>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</si>
  <si>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</si>
  <si>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</si>
  <si>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</si>
  <si>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</si>
  <si>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</si>
  <si>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</si>
  <si>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</si>
  <si>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</si>
  <si>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</si>
  <si>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</si>
  <si>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</si>
  <si>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</si>
  <si>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</si>
  <si>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</si>
  <si>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</si>
  <si>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</si>
  <si>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</si>
  <si>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</si>
  <si>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</si>
  <si>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</si>
  <si>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</si>
  <si>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</si>
  <si>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</si>
  <si>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</si>
  <si>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</si>
  <si>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</si>
  <si>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</si>
  <si>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</si>
  <si>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</si>
  <si>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</si>
  <si>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</si>
  <si>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</si>
  <si>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</si>
  <si>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</si>
  <si>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</si>
  <si>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</si>
  <si>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</si>
  <si>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</si>
  <si>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</si>
  <si>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</si>
  <si>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</si>
  <si>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</si>
  <si>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</si>
  <si>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</si>
  <si>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</si>
  <si>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</si>
  <si>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</si>
  <si>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</si>
  <si>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</si>
  <si>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</si>
  <si>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</si>
  <si>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</si>
  <si>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</si>
  <si>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</si>
  <si>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</si>
  <si>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</si>
  <si>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</si>
  <si>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</si>
  <si>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</si>
  <si>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</si>
  <si>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</si>
  <si>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</si>
  <si>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</si>
  <si>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</si>
  <si>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</si>
  <si>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</si>
  <si>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</si>
  <si>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</si>
  <si>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</si>
  <si>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</si>
  <si>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</si>
  <si>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</si>
  <si>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</si>
  <si>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</si>
  <si>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</si>
  <si>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</si>
  <si>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</si>
  <si>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</si>
  <si>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</si>
  <si>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</si>
  <si>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</si>
  <si>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</si>
  <si>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</si>
  <si>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</si>
  <si>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</si>
  <si>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</si>
  <si>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</si>
  <si>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</si>
  <si>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</si>
  <si>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</si>
  <si>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</si>
  <si>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</si>
  <si>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</si>
  <si>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</si>
  <si>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</si>
  <si>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</si>
  <si>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</si>
  <si>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</si>
  <si>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</si>
  <si>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</si>
  <si>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</si>
  <si>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</si>
  <si>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</si>
  <si>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</si>
  <si>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</si>
  <si>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</si>
  <si>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</si>
  <si>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</si>
  <si>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</si>
  <si>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</si>
  <si>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</si>
  <si>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</si>
  <si>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</si>
  <si>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</si>
  <si>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</si>
  <si>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</si>
  <si>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</si>
  <si>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</si>
  <si>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</si>
  <si>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</si>
  <si>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</si>
  <si>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</si>
  <si>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</si>
  <si>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</si>
  <si>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</si>
  <si>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</si>
  <si>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</si>
  <si>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</si>
  <si>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</si>
  <si>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</si>
  <si>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</si>
  <si>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</si>
  <si>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</si>
  <si>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</si>
  <si>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</si>
  <si>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</si>
  <si>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</si>
  <si>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</si>
  <si>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</si>
  <si>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</si>
  <si>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</si>
  <si>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</si>
  <si>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</si>
  <si>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</si>
  <si>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</si>
  <si>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</si>
  <si>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</si>
  <si>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</si>
  <si>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</si>
  <si>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</si>
  <si>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</si>
  <si>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</si>
  <si>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</si>
  <si>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</si>
  <si>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</si>
  <si>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</si>
  <si>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</si>
  <si>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</si>
  <si>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</si>
  <si>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</si>
  <si>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</si>
  <si>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</si>
  <si>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</si>
  <si>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</si>
  <si>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</si>
  <si>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</si>
  <si>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</si>
  <si>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</si>
  <si>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</si>
  <si>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</si>
  <si>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</si>
  <si>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</si>
  <si>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</si>
  <si>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</si>
  <si>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</si>
  <si>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</si>
  <si>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</si>
  <si>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</si>
  <si>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</si>
  <si>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</si>
  <si>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</si>
  <si>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</si>
  <si>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</si>
  <si>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</si>
  <si>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</si>
  <si>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</si>
  <si>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</si>
  <si>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</si>
  <si>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</si>
  <si>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</si>
  <si>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</si>
  <si>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</si>
  <si>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</si>
  <si>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</si>
  <si>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</si>
  <si>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</si>
  <si>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</si>
  <si>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</si>
  <si>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</si>
  <si>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</si>
  <si>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</si>
  <si>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</si>
  <si>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</si>
  <si>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</si>
  <si>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</si>
  <si>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</si>
  <si>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</si>
  <si>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</si>
  <si>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</si>
  <si>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</si>
  <si>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</si>
  <si>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</si>
  <si>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</si>
  <si>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</si>
  <si>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</si>
  <si>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</si>
  <si>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</si>
  <si>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</si>
  <si>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</si>
  <si>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</si>
  <si>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</si>
  <si>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</si>
  <si>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</si>
  <si>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</si>
  <si>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</si>
  <si>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</si>
  <si>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</si>
  <si>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</si>
  <si>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</si>
  <si>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</si>
  <si>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</si>
  <si>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</si>
  <si>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</si>
  <si>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</si>
  <si>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</si>
  <si>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</si>
  <si>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</si>
  <si>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</si>
  <si>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</si>
  <si>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</si>
  <si>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</si>
  <si>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</si>
  <si>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</si>
  <si>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</si>
  <si>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</si>
  <si>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</si>
  <si>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</si>
  <si>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</si>
  <si>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</si>
  <si>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</si>
  <si>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</si>
  <si>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</si>
  <si>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</si>
  <si>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</si>
  <si>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</si>
  <si>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</si>
  <si>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</si>
  <si>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</si>
  <si>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</si>
  <si>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</si>
  <si>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</si>
  <si>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</si>
  <si>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</si>
  <si>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</si>
  <si>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</si>
  <si>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</si>
  <si>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</si>
  <si>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</si>
  <si>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</si>
  <si>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</si>
  <si>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</si>
  <si>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</si>
  <si>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</si>
  <si>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</si>
  <si>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</si>
  <si>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</si>
  <si>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</si>
  <si>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</si>
  <si>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</si>
  <si>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</si>
  <si>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</si>
  <si>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</si>
  <si>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</si>
  <si>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</si>
  <si>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</si>
  <si>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</si>
  <si>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</si>
  <si>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</si>
  <si>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</si>
  <si>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</si>
  <si>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</si>
  <si>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</si>
  <si>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</si>
  <si>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</si>
  <si>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</si>
  <si>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</si>
  <si>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</si>
  <si>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</si>
  <si>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</si>
  <si>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</si>
  <si>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</si>
  <si>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</si>
  <si>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</si>
  <si>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</si>
  <si>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</si>
  <si>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</si>
  <si>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</si>
  <si>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</si>
  <si>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</si>
  <si>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</si>
  <si>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</si>
  <si>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</si>
  <si>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</si>
  <si>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</si>
  <si>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</si>
  <si>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</si>
  <si>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</si>
  <si>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</si>
  <si>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</si>
  <si>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</si>
  <si>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</si>
  <si>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</si>
  <si>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</si>
  <si>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</si>
  <si>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</si>
  <si>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</si>
  <si>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</si>
  <si>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</si>
  <si>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</si>
  <si>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</si>
  <si>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</si>
  <si>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</si>
  <si>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</si>
  <si>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</si>
  <si>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</si>
  <si>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</si>
  <si>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</si>
  <si>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</si>
  <si>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</si>
  <si>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</si>
  <si>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</si>
  <si>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</si>
  <si>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</si>
  <si>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</si>
  <si>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</si>
  <si>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</si>
  <si>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</si>
  <si>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</si>
  <si>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</si>
  <si>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</si>
  <si>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</si>
  <si>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</si>
  <si>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</si>
  <si>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</si>
  <si>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</si>
  <si>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</si>
  <si>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</si>
  <si>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</si>
  <si>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</si>
  <si>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</si>
  <si>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</si>
  <si>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</si>
  <si>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</si>
  <si>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</si>
  <si>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</si>
  <si>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</si>
  <si>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</si>
  <si>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</si>
  <si>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</si>
  <si>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</si>
  <si>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</si>
  <si>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</si>
  <si>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</si>
  <si>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</si>
  <si>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</si>
  <si>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</si>
  <si>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</si>
  <si>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</si>
  <si>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</si>
  <si>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</si>
  <si>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</si>
  <si>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</si>
  <si>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</si>
  <si>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</si>
  <si>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</si>
  <si>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</si>
  <si>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</si>
  <si>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</si>
  <si>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</si>
  <si>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</si>
  <si>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</si>
  <si>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</si>
  <si>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</si>
  <si>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</si>
  <si>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</si>
  <si>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</si>
  <si>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</si>
  <si>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</si>
  <si>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</si>
  <si>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</si>
  <si>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</si>
  <si>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</si>
  <si>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</si>
  <si>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</si>
  <si>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</si>
  <si>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</si>
  <si>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</si>
  <si>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</si>
  <si>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</si>
  <si>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</si>
  <si>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</si>
  <si>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</si>
  <si>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</si>
  <si>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</si>
  <si>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</si>
  <si>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</si>
  <si>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</si>
  <si>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</si>
  <si>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</si>
  <si>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</si>
  <si>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</si>
  <si>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</si>
  <si>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</si>
  <si>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</si>
  <si>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</si>
  <si>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</si>
  <si>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</si>
  <si>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</si>
  <si>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</si>
  <si>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</si>
  <si>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</si>
  <si>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</si>
  <si>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</si>
  <si>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</si>
  <si>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</si>
  <si>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</si>
  <si>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</si>
  <si>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</si>
  <si>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</si>
  <si>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</si>
  <si>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</si>
  <si>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</si>
  <si>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</si>
  <si>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</si>
  <si>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</si>
  <si>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</si>
  <si>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</si>
  <si>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</si>
  <si>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</si>
  <si>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</si>
  <si>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</si>
  <si>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</si>
  <si>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</si>
  <si>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</si>
  <si>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</si>
  <si>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</si>
  <si>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</si>
  <si>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</si>
  <si>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</si>
  <si>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</si>
  <si>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</si>
  <si>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</si>
  <si>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</si>
  <si>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</si>
  <si>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</si>
  <si>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</si>
  <si>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</si>
  <si>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</si>
  <si>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</si>
  <si>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</si>
  <si>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</si>
  <si>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</si>
  <si>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</si>
  <si>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</si>
  <si>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</si>
  <si>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</si>
  <si>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</si>
  <si>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</si>
  <si>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</si>
  <si>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</si>
  <si>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</si>
  <si>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</si>
  <si>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</si>
  <si>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</si>
  <si>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</si>
  <si>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</si>
  <si>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</si>
  <si>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</si>
  <si>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</si>
  <si>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</si>
  <si>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</si>
  <si>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</si>
  <si>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</si>
  <si>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</si>
  <si>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</si>
  <si>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</si>
  <si>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</si>
  <si>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</si>
  <si>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</si>
  <si>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</si>
  <si>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</si>
  <si>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</si>
  <si>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</si>
  <si>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</si>
  <si>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</si>
  <si>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</si>
  <si>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</si>
  <si>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</si>
  <si>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</si>
  <si>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</si>
  <si>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</si>
  <si>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</si>
  <si>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</si>
  <si>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</si>
  <si>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</si>
  <si>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</si>
  <si>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</si>
  <si>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</si>
  <si>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</si>
  <si>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</si>
  <si>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</si>
  <si>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</si>
  <si>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</si>
  <si>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</si>
  <si>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</si>
  <si>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</si>
  <si>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</si>
  <si>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</si>
  <si>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</si>
  <si>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</si>
  <si>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</si>
  <si>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</si>
  <si>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</si>
  <si>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</si>
  <si>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</si>
  <si>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</si>
  <si>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</si>
  <si>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</si>
  <si>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</si>
  <si>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</si>
  <si>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</si>
  <si>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</si>
  <si>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</si>
  <si>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</si>
  <si>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</si>
  <si>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</si>
  <si>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</si>
  <si>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</si>
  <si>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</si>
  <si>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</si>
  <si>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</si>
  <si>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</si>
  <si>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</si>
  <si>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</si>
  <si>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</si>
  <si>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</si>
  <si>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</si>
  <si>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</si>
  <si>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</si>
  <si>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</si>
  <si>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</si>
  <si>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</si>
  <si>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</si>
  <si>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</si>
  <si>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</si>
  <si>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</si>
  <si>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</si>
  <si>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</si>
  <si>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</si>
  <si>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</si>
  <si>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</si>
  <si>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</si>
  <si>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</si>
  <si>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</si>
  <si>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</si>
  <si>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</si>
  <si>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</si>
  <si>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</si>
  <si>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</si>
  <si>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</si>
  <si>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</si>
  <si>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</si>
  <si>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</si>
  <si>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</si>
  <si>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</si>
  <si>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</si>
  <si>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</si>
  <si>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</si>
  <si>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</si>
  <si>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</si>
  <si>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</si>
  <si>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</si>
  <si>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</si>
  <si>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</si>
  <si>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</si>
  <si>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</si>
  <si>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</si>
  <si>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</si>
  <si>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</si>
  <si>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</si>
  <si>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</si>
  <si>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</si>
  <si>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</si>
  <si>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</si>
  <si>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</si>
  <si>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</si>
  <si>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</si>
  <si>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</si>
  <si>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</si>
  <si>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</si>
  <si>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</si>
  <si>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</si>
  <si>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</si>
  <si>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</si>
  <si>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</si>
  <si>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</si>
  <si>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</si>
  <si>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</si>
  <si>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</si>
  <si>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</si>
  <si>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</si>
  <si>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</si>
  <si>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</si>
  <si>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</si>
  <si>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</si>
  <si>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</si>
  <si>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</si>
  <si>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</si>
  <si>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</si>
  <si>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</si>
  <si>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</si>
  <si>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</si>
  <si>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</si>
  <si>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</si>
  <si>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</si>
  <si>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</si>
  <si>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</si>
  <si>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</si>
  <si>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</si>
  <si>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</si>
  <si>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</si>
  <si>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</si>
  <si>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</si>
  <si>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</si>
  <si>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</si>
  <si>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</si>
  <si>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</si>
  <si>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</si>
  <si>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</si>
  <si>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</si>
  <si>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</si>
  <si>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</si>
  <si>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</si>
  <si>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</si>
  <si>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</si>
  <si>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</si>
  <si>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</si>
  <si>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</si>
  <si>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</si>
  <si>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</si>
  <si>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</si>
  <si>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</si>
  <si>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</si>
  <si>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</si>
  <si>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</si>
  <si>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</si>
  <si>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</si>
  <si>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</si>
  <si>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</si>
  <si>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</si>
  <si>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</si>
  <si>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</si>
  <si>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</si>
  <si>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</si>
  <si>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</si>
  <si>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</si>
  <si>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</si>
  <si>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</si>
  <si>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</si>
  <si>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</si>
  <si>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</si>
  <si>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</si>
  <si>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</si>
  <si>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</si>
  <si>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</si>
  <si>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</si>
  <si>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</si>
  <si>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</si>
  <si>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</si>
  <si>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</si>
  <si>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</si>
  <si>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</si>
  <si>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</si>
  <si>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</si>
  <si>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</si>
  <si>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</si>
  <si>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</si>
  <si>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</si>
  <si>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</si>
  <si>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</si>
  <si>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</si>
  <si>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</si>
  <si>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</si>
  <si>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</si>
  <si>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</si>
  <si>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</si>
  <si>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</si>
  <si>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</si>
  <si>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</si>
  <si>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</si>
  <si>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</si>
  <si>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</si>
  <si>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</si>
  <si>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</si>
  <si>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</si>
  <si>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</si>
  <si>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</si>
  <si>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</si>
  <si>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</si>
  <si>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</si>
  <si>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</si>
  <si>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</si>
  <si>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</si>
  <si>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</si>
  <si>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</si>
  <si>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</si>
  <si>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</si>
  <si>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</si>
  <si>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</si>
  <si>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</si>
  <si>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</si>
  <si>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</si>
  <si>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</si>
  <si>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</si>
  <si>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</si>
  <si>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</si>
  <si>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</si>
  <si>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</si>
  <si>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</si>
  <si>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</si>
  <si>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</si>
  <si>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</si>
  <si>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</si>
  <si>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</si>
  <si>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</si>
  <si>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</si>
  <si>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</si>
  <si>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</si>
  <si>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</si>
  <si>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</si>
  <si>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</si>
  <si>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</si>
  <si>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</si>
  <si>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</si>
  <si>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</si>
  <si>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</si>
  <si>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</si>
  <si>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</si>
  <si>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</si>
  <si>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</si>
  <si>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</si>
  <si>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</si>
  <si>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</si>
  <si>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</si>
  <si>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</si>
  <si>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</si>
  <si>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</si>
  <si>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</si>
  <si>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</si>
  <si>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</si>
  <si>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</si>
  <si>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</si>
  <si>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</si>
  <si>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</si>
  <si>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</si>
  <si>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</si>
  <si>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</si>
  <si>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</si>
  <si>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</si>
  <si>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</si>
  <si>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</si>
  <si>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</si>
  <si>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</si>
  <si>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</si>
  <si>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</si>
  <si>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</si>
  <si>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</si>
  <si>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</si>
  <si>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</si>
  <si>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</si>
  <si>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</si>
  <si>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</si>
  <si>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</si>
  <si>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</si>
  <si>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</si>
  <si>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</si>
  <si>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</si>
  <si>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</si>
  <si>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</si>
  <si>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</si>
  <si>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</si>
  <si>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</si>
  <si>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</si>
  <si>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</si>
  <si>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</si>
  <si>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</si>
  <si>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</si>
  <si>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</si>
  <si>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</si>
  <si>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</si>
  <si>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</si>
  <si>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</si>
  <si>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</si>
  <si>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</si>
  <si>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</si>
  <si>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</si>
  <si>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</si>
  <si>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</si>
  <si>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</si>
  <si>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</si>
  <si>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</si>
  <si>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</si>
  <si>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</si>
  <si>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</si>
  <si>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</si>
  <si>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</si>
  <si>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</si>
  <si>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</si>
  <si>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</si>
  <si>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</si>
  <si>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</si>
  <si>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</si>
  <si>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</si>
  <si>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</si>
  <si>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</si>
  <si>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</si>
  <si>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</si>
  <si>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</si>
  <si>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</si>
  <si>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</si>
  <si>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</si>
  <si>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</si>
  <si>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</si>
  <si>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</si>
  <si>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</si>
  <si>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</si>
  <si>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</si>
  <si>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</si>
  <si>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</si>
  <si>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</si>
  <si>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</si>
  <si>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</si>
  <si>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</si>
  <si>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</si>
  <si>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</si>
  <si>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</si>
  <si>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</si>
  <si>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</si>
  <si>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</si>
  <si>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</si>
  <si>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</si>
  <si>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</si>
  <si>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</si>
  <si>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</si>
  <si>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</si>
  <si>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</si>
  <si>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</si>
  <si>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</si>
  <si>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</si>
  <si>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</si>
  <si>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</si>
  <si>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</si>
  <si>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</si>
  <si>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</si>
  <si>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</si>
  <si>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</si>
  <si>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</si>
  <si>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</si>
  <si>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</si>
  <si>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</si>
  <si>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</si>
  <si>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</si>
  <si>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</si>
  <si>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</si>
  <si>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</si>
  <si>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</si>
  <si>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</si>
  <si>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</si>
  <si>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</si>
  <si>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</si>
  <si>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</si>
  <si>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</si>
  <si>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</si>
  <si>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</si>
  <si>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</si>
  <si>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</si>
  <si>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</si>
  <si>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</si>
  <si>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</si>
  <si>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</si>
  <si>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</si>
  <si>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</si>
  <si>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</si>
  <si>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</si>
  <si>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</si>
  <si>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</si>
  <si>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</si>
  <si>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</si>
  <si>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</si>
  <si>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</si>
  <si>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</si>
  <si>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</si>
  <si>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</si>
  <si>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</si>
  <si>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</si>
  <si>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</si>
  <si>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</si>
  <si>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</si>
  <si>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</si>
  <si>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</si>
  <si>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</si>
  <si>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</si>
  <si>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</si>
  <si>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</si>
  <si>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</si>
  <si>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</si>
  <si>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</si>
  <si>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</si>
  <si>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</si>
  <si>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</si>
  <si>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</si>
  <si>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</si>
  <si>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</si>
  <si>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</si>
  <si>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</si>
  <si>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</si>
  <si>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</si>
  <si>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</si>
  <si>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</si>
  <si>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</si>
  <si>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</si>
  <si>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</si>
  <si>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</si>
  <si>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</si>
  <si>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</si>
  <si>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</si>
  <si>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</si>
  <si>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</si>
  <si>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</si>
  <si>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</si>
  <si>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</si>
  <si>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</si>
  <si>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</si>
  <si>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</si>
  <si>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</si>
  <si>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</si>
  <si>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</si>
  <si>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</si>
  <si>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</si>
  <si>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</si>
  <si>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</si>
  <si>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</si>
  <si>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</si>
  <si>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</si>
  <si>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</si>
  <si>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</si>
  <si>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</si>
  <si>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</si>
  <si>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</si>
  <si>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</si>
  <si>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</si>
  <si>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</si>
  <si>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</si>
  <si>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</si>
  <si>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</si>
  <si>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</si>
  <si>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</si>
  <si>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</si>
  <si>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</si>
  <si>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</si>
  <si>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</si>
  <si>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</si>
  <si>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</si>
  <si>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</si>
  <si>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</si>
  <si>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</si>
  <si>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</si>
  <si>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</si>
  <si>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</si>
  <si>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</si>
  <si>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</si>
  <si>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</si>
  <si>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</si>
  <si>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</si>
  <si>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</si>
  <si>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</si>
  <si>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</si>
  <si>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</si>
  <si>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</si>
  <si>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</si>
  <si>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</si>
  <si>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</si>
  <si>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</si>
  <si>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</si>
  <si>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</si>
  <si>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</si>
  <si>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</si>
  <si>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</si>
  <si>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</si>
  <si>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</si>
  <si>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</si>
  <si>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</si>
  <si>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</si>
  <si>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</si>
  <si>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</si>
  <si>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</si>
  <si>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</si>
  <si>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</si>
  <si>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</si>
  <si>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</si>
  <si>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</si>
  <si>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</si>
  <si>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</si>
  <si>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</si>
  <si>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</si>
  <si>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</si>
  <si>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</si>
  <si>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</si>
  <si>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</si>
  <si>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</si>
  <si>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</si>
  <si>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</si>
  <si>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</si>
  <si>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</si>
  <si>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</si>
  <si>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</si>
  <si>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</si>
  <si>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</si>
  <si>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</si>
  <si>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</si>
  <si>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</si>
  <si>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</si>
  <si>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</si>
  <si>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</si>
  <si>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</si>
  <si>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</si>
  <si>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</si>
  <si>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</si>
  <si>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</si>
  <si>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</si>
  <si>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</si>
  <si>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</si>
  <si>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</si>
  <si>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</si>
  <si>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</si>
  <si>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</si>
  <si>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</si>
  <si>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</si>
  <si>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</si>
  <si>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</si>
  <si>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</si>
  <si>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</si>
  <si>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</si>
  <si>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</si>
  <si>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</si>
  <si>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</si>
  <si>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</si>
  <si>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</si>
  <si>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</si>
  <si>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</si>
  <si>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</si>
  <si>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</si>
  <si>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</si>
  <si>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</si>
  <si>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</si>
  <si>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</si>
  <si>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</si>
  <si>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</si>
  <si>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</si>
  <si>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</si>
  <si>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</si>
  <si>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</si>
  <si>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</si>
  <si>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</si>
  <si>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</si>
  <si>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</si>
  <si>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</si>
  <si>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</si>
  <si>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</si>
  <si>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</si>
  <si>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</si>
  <si>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</si>
  <si>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</si>
  <si>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</si>
  <si>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</si>
  <si>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</si>
  <si>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</si>
  <si>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</si>
  <si>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</si>
  <si>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</si>
  <si>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</si>
  <si>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</si>
  <si>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</si>
  <si>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</si>
  <si>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</si>
  <si>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</si>
  <si>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</si>
  <si>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</si>
  <si>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</si>
  <si>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</si>
  <si>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</si>
  <si>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</si>
  <si>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</si>
  <si>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</si>
  <si>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</si>
  <si>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</si>
  <si>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</si>
  <si>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</si>
  <si>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</si>
  <si>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</si>
  <si>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</si>
  <si>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</si>
  <si>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</si>
  <si>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</si>
  <si>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</si>
  <si>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</si>
  <si>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</si>
  <si>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</si>
  <si>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</si>
  <si>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</si>
  <si>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</si>
  <si>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</si>
  <si>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</si>
  <si>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</si>
  <si>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</si>
  <si>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</si>
  <si>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</si>
  <si>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</si>
  <si>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</si>
  <si>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</si>
  <si>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</si>
  <si>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</si>
  <si>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</si>
  <si>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</si>
  <si>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</si>
  <si>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</si>
  <si>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</si>
  <si>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</si>
  <si>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</si>
  <si>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</si>
  <si>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</si>
  <si>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</si>
  <si>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</si>
  <si>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</si>
  <si>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</si>
  <si>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</si>
  <si>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</si>
  <si>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</si>
  <si>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</si>
  <si>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</si>
  <si>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</si>
  <si>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</si>
  <si>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</si>
  <si>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</si>
  <si>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</si>
  <si>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</si>
  <si>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</si>
  <si>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</si>
  <si>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</si>
  <si>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</si>
  <si>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</si>
  <si>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</si>
  <si>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</si>
  <si>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</si>
  <si>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</si>
  <si>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</si>
  <si>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</si>
  <si>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</si>
  <si>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</si>
  <si>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</si>
  <si>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</si>
  <si>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</si>
  <si>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</si>
  <si>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</si>
  <si>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</si>
  <si>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</si>
  <si>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</si>
  <si>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</si>
  <si>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</si>
  <si>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</si>
  <si>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</si>
  <si>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</si>
  <si>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</si>
  <si>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</si>
  <si>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</si>
  <si>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</si>
  <si>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</si>
  <si>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</si>
  <si>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</si>
  <si>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</si>
  <si>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</si>
  <si>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</si>
  <si>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</si>
  <si>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</si>
  <si>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</si>
  <si>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</si>
  <si>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</si>
  <si>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</si>
  <si>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</si>
  <si>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</si>
  <si>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</si>
  <si>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</si>
  <si>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</si>
  <si>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</si>
  <si>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</si>
  <si>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</si>
  <si>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</si>
  <si>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</si>
  <si>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</si>
  <si>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</si>
  <si>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</si>
  <si>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</si>
  <si>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</si>
  <si>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</si>
  <si>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</si>
  <si>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</si>
  <si>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</si>
  <si>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</si>
  <si>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</si>
  <si>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</si>
  <si>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</si>
  <si>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</si>
  <si>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</si>
  <si>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</si>
  <si>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</si>
  <si>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</si>
  <si>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</si>
  <si>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</si>
  <si>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</si>
  <si>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</si>
  <si>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</si>
  <si>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</si>
  <si>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</si>
  <si>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</si>
  <si>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</si>
  <si>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</si>
  <si>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</si>
  <si>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</si>
  <si>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</si>
  <si>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</si>
  <si>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</si>
  <si>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</si>
  <si>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</si>
  <si>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</si>
  <si>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</si>
  <si>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</si>
  <si>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</si>
  <si>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</si>
  <si>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</si>
  <si>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</si>
  <si>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</si>
  <si>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</si>
  <si>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</si>
  <si>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</si>
  <si>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</si>
  <si>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</si>
  <si>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</si>
  <si>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</si>
  <si>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</si>
  <si>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</si>
  <si>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</si>
  <si>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</si>
  <si>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</si>
  <si>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</si>
  <si>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</si>
  <si>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</si>
  <si>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</si>
  <si>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</si>
  <si>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</si>
  <si>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</si>
  <si>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</si>
  <si>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</si>
  <si>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</si>
  <si>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</si>
  <si>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</si>
  <si>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</si>
  <si>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</si>
  <si>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</si>
  <si>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</si>
  <si>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</si>
  <si>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</si>
  <si>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</si>
  <si>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</si>
  <si>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</si>
  <si>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</si>
  <si>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</si>
  <si>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</si>
  <si>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</si>
  <si>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</si>
  <si>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</si>
  <si>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</si>
  <si>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</si>
  <si>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</si>
  <si>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</si>
  <si>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</si>
  <si>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</si>
  <si>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</si>
  <si>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</si>
  <si>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</si>
  <si>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</si>
  <si>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</si>
  <si>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</si>
  <si>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</si>
  <si>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</si>
  <si>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</si>
  <si>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</si>
  <si>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</si>
  <si>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</si>
  <si>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</si>
  <si>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</si>
  <si>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</si>
  <si>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</si>
  <si>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</si>
  <si>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</si>
  <si>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</si>
  <si>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</si>
  <si>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</si>
  <si>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</si>
  <si>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</si>
  <si>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</si>
  <si>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</si>
  <si>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</si>
  <si>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</si>
  <si>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</si>
  <si>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</si>
  <si>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</si>
  <si>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</si>
  <si>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</si>
  <si>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</si>
  <si>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</si>
  <si>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</si>
  <si>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</si>
  <si>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</si>
  <si>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</si>
  <si>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</si>
  <si>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</si>
  <si>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</si>
  <si>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</si>
  <si>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</si>
  <si>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</si>
  <si>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</si>
  <si>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</si>
  <si>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</si>
  <si>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</si>
  <si>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</si>
  <si>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</si>
  <si>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</si>
  <si>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</si>
  <si>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</si>
  <si>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</si>
  <si>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</si>
  <si>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</si>
  <si>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</si>
  <si>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</si>
  <si>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</si>
  <si>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</si>
  <si>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</si>
  <si>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</si>
  <si>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</si>
  <si>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</si>
  <si>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</si>
  <si>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</si>
  <si>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</si>
  <si>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</si>
  <si>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</si>
  <si>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</si>
  <si>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</si>
  <si>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</si>
  <si>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</si>
  <si>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</si>
  <si>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</si>
  <si>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</si>
  <si>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</si>
  <si>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</si>
  <si>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</si>
  <si>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</si>
  <si>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</si>
  <si>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</si>
  <si>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</si>
  <si>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</si>
  <si>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</si>
  <si>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</si>
  <si>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</si>
  <si>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</si>
  <si>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</si>
  <si>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</si>
  <si>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</si>
  <si>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</si>
  <si>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</si>
  <si>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</si>
  <si>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</si>
  <si>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</si>
  <si>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</si>
  <si>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</si>
  <si>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</si>
  <si>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</si>
  <si>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</si>
  <si>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</si>
  <si>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</si>
  <si>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</si>
  <si>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</si>
  <si>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</si>
  <si>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</si>
  <si>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</si>
  <si>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</si>
  <si>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</si>
  <si>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</si>
  <si>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</si>
  <si>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</si>
  <si>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</si>
  <si>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</si>
  <si>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</si>
  <si>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</si>
  <si>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</si>
  <si>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</si>
  <si>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</si>
  <si>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</si>
  <si>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</si>
  <si>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</si>
  <si>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</si>
  <si>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</si>
  <si>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</si>
  <si>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</si>
  <si>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</si>
  <si>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</si>
  <si>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</si>
  <si>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</si>
  <si>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</si>
  <si>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</si>
  <si>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</si>
  <si>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</si>
  <si>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</si>
  <si>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</si>
  <si>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</si>
  <si>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</si>
  <si>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</si>
  <si>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</si>
  <si>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</si>
  <si>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</si>
  <si>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</si>
  <si>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</si>
  <si>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</si>
  <si>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</si>
  <si>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</si>
  <si>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</si>
  <si>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</si>
  <si>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</si>
  <si>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</si>
  <si>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</si>
  <si>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</si>
  <si>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</si>
  <si>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</si>
  <si>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</si>
  <si>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</si>
  <si>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</si>
  <si>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</si>
  <si>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</si>
  <si>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</si>
  <si>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</si>
  <si>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</si>
  <si>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</si>
  <si>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</si>
  <si>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</si>
  <si>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</si>
  <si>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</si>
  <si>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</si>
  <si>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</si>
  <si>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</si>
  <si>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</si>
  <si>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</si>
  <si>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</si>
  <si>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</si>
  <si>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</si>
  <si>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</si>
  <si>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</si>
  <si>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</si>
  <si>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</si>
  <si>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</si>
  <si>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</si>
  <si>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</si>
  <si>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</si>
  <si>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</si>
  <si>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</si>
  <si>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</si>
  <si>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</si>
  <si>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</si>
  <si>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</si>
  <si>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</si>
  <si>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</si>
  <si>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</si>
  <si>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</si>
  <si>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</si>
  <si>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</si>
  <si>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</si>
  <si>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</si>
  <si>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</si>
  <si>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</si>
  <si>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</si>
  <si>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</si>
  <si>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</si>
  <si>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</si>
  <si>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</si>
  <si>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</si>
  <si>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</si>
  <si>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</si>
  <si>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</si>
  <si>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</si>
  <si>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</si>
  <si>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</si>
  <si>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</si>
  <si>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</si>
  <si>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</si>
  <si>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</si>
  <si>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</si>
  <si>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</si>
  <si>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</si>
  <si>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</si>
  <si>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</si>
  <si>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</si>
  <si>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</si>
  <si>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</si>
  <si>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</si>
  <si>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</si>
  <si>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</si>
  <si>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</si>
  <si>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</si>
  <si>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</si>
  <si>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</si>
  <si>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</si>
  <si>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</si>
  <si>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</si>
  <si>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</si>
  <si>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</si>
  <si>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</si>
  <si>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</si>
  <si>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</si>
  <si>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</si>
  <si>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</si>
  <si>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</si>
  <si>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</si>
  <si>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</si>
  <si>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</si>
  <si>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</si>
  <si>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</si>
  <si>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</si>
  <si>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</si>
  <si>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</si>
  <si>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</si>
  <si>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</si>
  <si>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</si>
  <si>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</si>
  <si>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</si>
  <si>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</si>
  <si>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</si>
  <si>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</si>
  <si>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</si>
  <si>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</si>
  <si>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</si>
  <si>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</si>
  <si>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</si>
  <si>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</si>
  <si>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</si>
  <si>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</si>
  <si>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</si>
  <si>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</si>
  <si>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</si>
  <si>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</si>
  <si>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</si>
  <si>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</si>
  <si>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</si>
  <si>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</si>
  <si>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</si>
  <si>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</si>
  <si>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</si>
  <si>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</si>
  <si>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</si>
  <si>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</si>
  <si>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</si>
  <si>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</si>
  <si>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</si>
  <si>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</si>
  <si>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</si>
  <si>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</si>
  <si>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</si>
  <si>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</si>
  <si>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</si>
  <si>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</si>
  <si>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</si>
  <si>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</si>
  <si>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</si>
  <si>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</si>
  <si>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</si>
  <si>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</si>
  <si>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</si>
  <si>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</si>
  <si>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</si>
  <si>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</si>
  <si>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</si>
  <si>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</si>
  <si>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</si>
  <si>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</si>
  <si>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</si>
  <si>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</si>
  <si>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</si>
  <si>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</si>
  <si>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</si>
  <si>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</si>
  <si>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</si>
  <si>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</si>
  <si>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</si>
  <si>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</si>
  <si>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</si>
  <si>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</si>
  <si>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</si>
  <si>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</si>
  <si>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</si>
  <si>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</si>
  <si>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</si>
  <si>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</si>
  <si>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</si>
  <si>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</si>
  <si>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</si>
  <si>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</si>
  <si>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</si>
  <si>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</si>
  <si>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</si>
  <si>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</si>
  <si>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</si>
  <si>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</si>
  <si>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</si>
  <si>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</si>
  <si>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</si>
  <si>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</si>
  <si>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</si>
  <si>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</si>
  <si>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</si>
  <si>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</si>
  <si>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</si>
  <si>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</si>
  <si>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</si>
  <si>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</si>
  <si>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</si>
  <si>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</si>
  <si>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</si>
  <si>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</si>
  <si>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</si>
  <si>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</si>
  <si>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</si>
  <si>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</si>
  <si>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</si>
  <si>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</si>
  <si>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</si>
  <si>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</si>
  <si>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</si>
  <si>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</si>
  <si>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</si>
  <si>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</si>
  <si>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</si>
  <si>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</si>
  <si>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</si>
  <si>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</si>
  <si>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</si>
  <si>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</si>
  <si>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</si>
  <si>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</si>
  <si>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</si>
  <si>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</si>
  <si>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</si>
  <si>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</si>
  <si>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</si>
  <si>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</si>
  <si>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</si>
  <si>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</si>
  <si>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</si>
  <si>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</si>
  <si>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</si>
  <si>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</si>
  <si>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</si>
  <si>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</si>
  <si>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</si>
  <si>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</si>
  <si>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</si>
  <si>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</si>
  <si>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</si>
  <si>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</si>
  <si>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</si>
  <si>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</si>
  <si>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</si>
  <si>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</si>
  <si>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</si>
  <si>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</si>
  <si>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</si>
  <si>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</si>
  <si>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</si>
  <si>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</si>
  <si>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</si>
  <si>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</si>
  <si>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</si>
  <si>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</si>
  <si>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</si>
  <si>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</si>
  <si>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</si>
  <si>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</si>
  <si>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</si>
  <si>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</si>
  <si>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</si>
  <si>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</si>
  <si>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</si>
  <si>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</si>
  <si>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</si>
  <si>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</si>
  <si>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</si>
  <si>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</si>
  <si>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</si>
  <si>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</si>
  <si>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</si>
  <si>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</si>
  <si>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</si>
  <si>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</si>
  <si>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</si>
  <si>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</si>
  <si>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</si>
  <si>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</si>
  <si>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</si>
  <si>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</si>
  <si>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</si>
  <si>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</si>
  <si>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</si>
  <si>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</si>
  <si>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</si>
  <si>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</si>
  <si>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</si>
  <si>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</si>
  <si>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</si>
  <si>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</si>
  <si>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</si>
  <si>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</si>
  <si>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</si>
  <si>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</si>
  <si>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</si>
  <si>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</si>
  <si>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</si>
  <si>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</si>
  <si>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</si>
  <si>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</si>
  <si>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</si>
  <si>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</si>
  <si>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</si>
  <si>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</si>
  <si>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</si>
  <si>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</si>
  <si>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</si>
  <si>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</si>
  <si>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</si>
  <si>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</si>
  <si>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</si>
  <si>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</si>
  <si>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</si>
  <si>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</si>
  <si>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</si>
  <si>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</si>
  <si>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</si>
  <si>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</si>
  <si>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</si>
  <si>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</si>
  <si>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</si>
  <si>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</si>
  <si>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</si>
  <si>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</si>
  <si>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</si>
  <si>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</si>
  <si>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</si>
  <si>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</si>
  <si>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</si>
  <si>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</si>
  <si>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</si>
  <si>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</si>
  <si>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</si>
  <si>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</si>
  <si>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</si>
  <si>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</si>
  <si>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</si>
  <si>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</si>
  <si>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</si>
  <si>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</si>
  <si>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</si>
  <si>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</si>
  <si>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</si>
  <si>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</si>
  <si>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</si>
  <si>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</si>
  <si>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</si>
  <si>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</si>
  <si>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</si>
  <si>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</si>
  <si>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</si>
  <si>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</si>
  <si>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</si>
  <si>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</si>
  <si>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</si>
  <si>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</si>
  <si>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</si>
  <si>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</si>
  <si>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</si>
  <si>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</si>
  <si>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</si>
  <si>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</si>
  <si>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</si>
  <si>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</si>
  <si>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</si>
  <si>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</si>
  <si>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</si>
  <si>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</si>
  <si>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</si>
  <si>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</si>
  <si>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</si>
  <si>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</si>
  <si>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</si>
  <si>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</si>
  <si>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</si>
  <si>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</si>
  <si>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</si>
  <si>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</si>
  <si>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</si>
  <si>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</si>
  <si>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</si>
  <si>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</si>
  <si>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</si>
  <si>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</si>
  <si>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</si>
  <si>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</si>
  <si>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</si>
  <si>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</si>
  <si>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</si>
  <si>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</si>
  <si>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</si>
  <si>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</si>
  <si>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</si>
  <si>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</si>
  <si>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</si>
  <si>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</si>
  <si>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</si>
  <si>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</si>
  <si>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</si>
  <si>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</si>
  <si>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</si>
  <si>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</si>
  <si>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</si>
  <si>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</si>
  <si>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</si>
  <si>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</si>
  <si>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</si>
  <si>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</si>
  <si>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</si>
  <si>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</si>
  <si>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</si>
  <si>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</si>
  <si>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</si>
  <si>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</si>
  <si>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</si>
  <si>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</si>
  <si>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</si>
  <si>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</si>
  <si>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</si>
  <si>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</si>
  <si>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</si>
  <si>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</si>
  <si>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</si>
  <si>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</si>
  <si>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</si>
  <si>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</si>
  <si>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</si>
  <si>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</si>
  <si>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</si>
  <si>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</si>
  <si>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</si>
  <si>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</si>
  <si>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</si>
  <si>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</si>
  <si>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</si>
  <si>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</si>
  <si>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</si>
  <si>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</si>
  <si>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</si>
  <si>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</si>
  <si>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</si>
  <si>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</si>
  <si>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</si>
  <si>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</si>
  <si>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</si>
  <si>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</si>
  <si>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</si>
  <si>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</si>
  <si>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</si>
  <si>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</si>
  <si>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</si>
  <si>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</si>
  <si>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</si>
  <si>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</si>
  <si>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</si>
  <si>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</si>
  <si>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</si>
  <si>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</si>
  <si>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</si>
  <si>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</si>
  <si>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</si>
  <si>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</si>
  <si>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</si>
  <si>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</si>
  <si>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</si>
  <si>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</si>
  <si>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</si>
  <si>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</si>
  <si>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</si>
  <si>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</si>
  <si>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</si>
  <si>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</si>
  <si>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</si>
  <si>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</si>
  <si>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</si>
  <si>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</si>
  <si>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</si>
  <si>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</si>
  <si>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</si>
  <si>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</si>
  <si>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</si>
  <si>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</si>
  <si>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</si>
  <si>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</si>
  <si>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</si>
  <si>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</si>
  <si>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</si>
  <si>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</si>
  <si>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</si>
  <si>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</si>
  <si>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</si>
  <si>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</si>
  <si>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</si>
  <si>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</si>
  <si>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</si>
  <si>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</si>
  <si>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</si>
  <si>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</si>
  <si>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</si>
  <si>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</si>
  <si>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</si>
  <si>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</si>
  <si>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</si>
  <si>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</si>
  <si>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</si>
  <si>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</si>
  <si>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</si>
  <si>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</si>
  <si>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</si>
  <si>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</si>
  <si>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</si>
  <si>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</si>
  <si>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</si>
  <si>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</si>
  <si>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</si>
  <si>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</si>
  <si>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</si>
  <si>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</si>
  <si>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</si>
  <si>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</si>
  <si>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</si>
  <si>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</si>
  <si>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</si>
  <si>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</si>
  <si>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</si>
  <si>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</si>
  <si>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</si>
  <si>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</si>
  <si>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</si>
  <si>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</si>
  <si>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</si>
  <si>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</si>
  <si>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</si>
  <si>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</si>
  <si>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</si>
  <si>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</si>
  <si>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</si>
  <si>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</si>
  <si>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</si>
  <si>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</si>
  <si>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</si>
  <si>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</si>
  <si>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</si>
  <si>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</si>
  <si>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</si>
  <si>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</si>
  <si>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</si>
  <si>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</si>
  <si>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</si>
  <si>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</si>
  <si>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</si>
  <si>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</si>
  <si>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</si>
  <si>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</si>
  <si>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</si>
  <si>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</si>
  <si>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</si>
  <si>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</si>
  <si>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</si>
  <si>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</si>
  <si>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</si>
  <si>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</si>
  <si>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</si>
  <si>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</si>
  <si>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</si>
  <si>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</si>
  <si>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</si>
  <si>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</si>
  <si>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</si>
  <si>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</si>
  <si>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</si>
  <si>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</si>
  <si>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</si>
  <si>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</si>
  <si>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</si>
  <si>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</si>
  <si>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</si>
  <si>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</si>
  <si>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</si>
  <si>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</si>
  <si>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</si>
  <si>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</si>
  <si>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</si>
  <si>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</si>
  <si>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</si>
  <si>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</si>
  <si>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</si>
  <si>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</si>
  <si>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</si>
  <si>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</si>
  <si>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</si>
  <si>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</si>
  <si>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</si>
  <si>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</si>
  <si>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</si>
  <si>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</si>
  <si>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</si>
  <si>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</si>
  <si>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</si>
  <si>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</si>
  <si>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</si>
  <si>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</si>
  <si>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</si>
  <si>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</si>
  <si>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</si>
  <si>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</si>
  <si>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</si>
  <si>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</si>
  <si>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</si>
  <si>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</si>
  <si>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</si>
  <si>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</si>
  <si>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</si>
  <si>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</si>
  <si>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</si>
  <si>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</si>
  <si>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</si>
  <si>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</si>
  <si>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</si>
  <si>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</si>
  <si>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</si>
  <si>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</si>
  <si>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</si>
  <si>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</si>
  <si>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</si>
  <si>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</si>
  <si>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</si>
  <si>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</si>
  <si>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</si>
  <si>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</si>
  <si>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</si>
  <si>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</si>
  <si>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</si>
  <si>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</si>
  <si>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</si>
  <si>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</si>
  <si>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</si>
  <si>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</si>
  <si>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</si>
  <si>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</si>
  <si>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</si>
  <si>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</si>
  <si>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</si>
  <si>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</si>
  <si>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</si>
  <si>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</si>
  <si>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</si>
  <si>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</si>
  <si>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</si>
  <si>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</si>
  <si>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</si>
  <si>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</si>
  <si>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</si>
  <si>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</si>
  <si>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</si>
  <si>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</si>
  <si>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</si>
  <si>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</si>
  <si>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</si>
  <si>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</si>
  <si>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</si>
  <si>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</si>
  <si>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</si>
  <si>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</si>
  <si>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</si>
  <si>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</si>
  <si>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</si>
  <si>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</si>
  <si>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</si>
  <si>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</si>
  <si>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</si>
  <si>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</si>
  <si>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</si>
  <si>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</si>
  <si>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</si>
  <si>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</si>
  <si>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</si>
  <si>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</si>
  <si>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</si>
  <si>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</si>
  <si>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</si>
  <si>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</si>
  <si>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</si>
  <si>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</si>
  <si>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</si>
  <si>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</si>
  <si>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</si>
  <si>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</si>
  <si>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</si>
  <si>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</si>
  <si>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</si>
  <si>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</si>
  <si>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</si>
  <si>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</si>
  <si>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</si>
  <si>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</si>
  <si>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</si>
  <si>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</si>
  <si>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</si>
  <si>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</si>
  <si>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</si>
  <si>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</si>
  <si>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</si>
  <si>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</si>
  <si>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</si>
  <si>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</si>
  <si>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</si>
  <si>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</si>
  <si>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</si>
  <si>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</si>
  <si>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</si>
  <si>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</si>
  <si>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</si>
  <si>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</si>
  <si>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</si>
  <si>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</si>
  <si>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</si>
  <si>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</si>
  <si>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</si>
  <si>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</si>
  <si>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</si>
  <si>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</si>
  <si>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</si>
  <si>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</si>
  <si>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</si>
  <si>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</si>
  <si>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</si>
  <si>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</si>
  <si>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</si>
  <si>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</si>
  <si>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</si>
  <si>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</si>
  <si>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</si>
  <si>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</si>
  <si>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</si>
  <si>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</si>
  <si>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</si>
  <si>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</si>
  <si>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</si>
  <si>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</si>
  <si>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</si>
  <si>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</si>
  <si>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</si>
  <si>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</si>
  <si>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</si>
  <si>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</si>
  <si>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</si>
  <si>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</si>
  <si>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</si>
  <si>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</si>
  <si>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</si>
  <si>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</si>
  <si>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</si>
  <si>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</si>
  <si>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</si>
  <si>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</si>
  <si>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</si>
  <si>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</si>
  <si>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</si>
  <si>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</si>
  <si>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</si>
  <si>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</si>
  <si>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</si>
  <si>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</si>
  <si>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</si>
  <si>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</si>
  <si>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</si>
  <si>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</si>
  <si>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</si>
  <si>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</si>
  <si>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</si>
  <si>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</si>
  <si>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</si>
  <si>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</si>
  <si>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</si>
  <si>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</si>
  <si>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</si>
  <si>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</si>
  <si>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</si>
  <si>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</si>
  <si>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</si>
  <si>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</si>
  <si>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</si>
  <si>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</si>
  <si>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</si>
  <si>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</si>
  <si>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</si>
  <si>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</si>
  <si>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</si>
  <si>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</si>
  <si>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</si>
  <si>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</si>
  <si>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</si>
  <si>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</si>
  <si>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</si>
  <si>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</si>
  <si>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</si>
  <si>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</si>
  <si>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</si>
  <si>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</si>
  <si>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</si>
  <si>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</si>
  <si>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</si>
  <si>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</si>
  <si>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</si>
  <si>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</si>
  <si>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</si>
  <si>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</si>
  <si>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</si>
  <si>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</si>
  <si>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</si>
  <si>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</si>
  <si>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</si>
  <si>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</si>
  <si>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</si>
  <si>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</si>
  <si>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</si>
  <si>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</si>
  <si>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</si>
  <si>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</si>
  <si>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</si>
  <si>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</si>
  <si>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</si>
  <si>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</si>
  <si>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</si>
  <si>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</si>
  <si>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</si>
  <si>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</si>
  <si>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</si>
  <si>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</si>
  <si>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</si>
  <si>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</si>
  <si>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</si>
  <si>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</si>
  <si>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</si>
  <si>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</si>
  <si>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</si>
  <si>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</si>
  <si>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</si>
  <si>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</si>
  <si>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</si>
  <si>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</si>
  <si>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</si>
  <si>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</si>
  <si>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</si>
  <si>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</si>
  <si>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</si>
  <si>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</si>
  <si>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</si>
  <si>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</si>
  <si>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</si>
  <si>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</si>
  <si>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</si>
  <si>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</si>
  <si>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</si>
  <si>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</si>
  <si>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</si>
  <si>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</si>
  <si>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</si>
  <si>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</si>
  <si>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</si>
  <si>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</si>
  <si>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</si>
  <si>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</si>
  <si>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</si>
  <si>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</si>
  <si>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</si>
  <si>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</si>
  <si>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</si>
  <si>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</si>
  <si>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</si>
  <si>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</si>
  <si>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</si>
  <si>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</si>
  <si>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</si>
  <si>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</si>
  <si>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</si>
  <si>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</si>
  <si>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</si>
  <si>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</si>
  <si>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</si>
  <si>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</si>
  <si>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</si>
  <si>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</si>
  <si>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</si>
  <si>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</si>
  <si>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</si>
  <si>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</si>
  <si>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</si>
  <si>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</si>
  <si>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</si>
  <si>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</si>
  <si>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</si>
  <si>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</si>
  <si>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</si>
  <si>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</si>
  <si>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</si>
  <si>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</si>
  <si>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</si>
  <si>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</si>
  <si>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</si>
  <si>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</si>
  <si>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</si>
  <si>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</si>
  <si>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</si>
  <si>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</si>
  <si>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</si>
  <si>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</si>
  <si>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</si>
  <si>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</si>
  <si>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</si>
  <si>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</si>
  <si>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</si>
  <si>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</si>
  <si>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</si>
  <si>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</si>
  <si>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</si>
  <si>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</si>
  <si>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</si>
  <si>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</si>
  <si>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</si>
  <si>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</si>
  <si>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</si>
  <si>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</si>
  <si>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</si>
  <si>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</si>
  <si>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</si>
  <si>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</si>
  <si>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</si>
  <si>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</si>
  <si>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</si>
  <si>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</si>
  <si>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</si>
  <si>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</si>
  <si>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</si>
  <si>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</si>
  <si>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</si>
  <si>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</si>
  <si>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</si>
  <si>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</si>
  <si>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</si>
  <si>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</si>
  <si>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</si>
  <si>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</si>
  <si>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</si>
  <si>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</si>
  <si>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</si>
  <si>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</si>
  <si>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</si>
  <si>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</si>
  <si>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</si>
  <si>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</si>
  <si>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</si>
  <si>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</si>
  <si>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</si>
  <si>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</si>
  <si>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</si>
  <si>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</si>
  <si>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</si>
  <si>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</si>
  <si>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</si>
  <si>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</si>
  <si>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</si>
  <si>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</si>
  <si>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</si>
  <si>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</si>
  <si>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</si>
  <si>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</si>
  <si>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</si>
  <si>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</si>
  <si>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</si>
  <si>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</si>
  <si>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</si>
  <si>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</si>
  <si>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</si>
  <si>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</si>
  <si>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</si>
  <si>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</si>
  <si>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</si>
  <si>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</si>
  <si>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</si>
  <si>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</si>
  <si>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</si>
  <si>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</si>
  <si>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</si>
  <si>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</si>
  <si>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</si>
  <si>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</si>
  <si>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</si>
  <si>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</si>
  <si>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</si>
  <si>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</si>
  <si>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</si>
  <si>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</si>
  <si>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</si>
  <si>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</si>
  <si>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</si>
  <si>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</si>
  <si>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</si>
  <si>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</si>
  <si>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</si>
  <si>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</si>
  <si>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</si>
  <si>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</si>
  <si>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</si>
  <si>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</si>
  <si>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</si>
  <si>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</si>
  <si>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</si>
  <si>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</si>
  <si>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</si>
  <si>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</si>
  <si>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</si>
  <si>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</si>
  <si>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</si>
  <si>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</si>
  <si>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</si>
  <si>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</si>
  <si>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</si>
  <si>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</si>
  <si>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</si>
  <si>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</si>
  <si>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</si>
  <si>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</si>
  <si>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</si>
  <si>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</si>
  <si>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</si>
  <si>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</si>
  <si>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</si>
  <si>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</si>
  <si>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</si>
  <si>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</si>
  <si>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</si>
  <si>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</si>
  <si>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</si>
  <si>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</si>
  <si>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</si>
  <si>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</si>
  <si>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</si>
  <si>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</si>
  <si>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</si>
  <si>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</si>
  <si>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</si>
  <si>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</si>
  <si>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</si>
  <si>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</si>
  <si>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</si>
  <si>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</si>
  <si>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</si>
  <si>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</si>
  <si>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</si>
  <si>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</si>
  <si>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</si>
  <si>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</si>
  <si>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</si>
  <si>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</si>
  <si>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</si>
  <si>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</si>
  <si>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</si>
  <si>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</si>
  <si>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</si>
  <si>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</si>
  <si>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</si>
  <si>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</si>
  <si>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</si>
  <si>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</si>
  <si>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</si>
  <si>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</si>
  <si>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</si>
  <si>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</si>
  <si>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</si>
  <si>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</si>
  <si>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</si>
  <si>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</si>
  <si>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</si>
  <si>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</si>
  <si>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</si>
  <si>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</si>
  <si>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</si>
  <si>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</si>
  <si>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</si>
  <si>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</si>
  <si>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</si>
  <si>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</si>
  <si>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</si>
  <si>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</si>
  <si>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</si>
  <si>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</si>
  <si>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</si>
  <si>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</si>
  <si>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</si>
  <si>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</si>
  <si>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</si>
  <si>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</si>
  <si>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</si>
  <si>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</si>
  <si>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</si>
  <si>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</si>
  <si>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</si>
  <si>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</si>
  <si>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</si>
  <si>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</si>
  <si>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</si>
  <si>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</si>
  <si>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</si>
  <si>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</si>
  <si>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</si>
  <si>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</si>
  <si>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</si>
  <si>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</si>
  <si>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</si>
  <si>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</si>
  <si>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</si>
  <si>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</si>
  <si>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</si>
  <si>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</si>
  <si>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</si>
  <si>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</si>
  <si>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</si>
  <si>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</si>
  <si>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</si>
  <si>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</si>
  <si>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</si>
  <si>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</si>
  <si>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</si>
  <si>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</si>
  <si>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</si>
  <si>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</si>
  <si>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</si>
  <si>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</si>
  <si>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</si>
  <si>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</si>
  <si>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</si>
  <si>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</si>
  <si>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</si>
  <si>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</si>
  <si>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</si>
  <si>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</si>
  <si>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</si>
  <si>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</si>
  <si>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</si>
  <si>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</si>
  <si>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</si>
  <si>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</si>
  <si>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</si>
  <si>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</si>
  <si>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</si>
  <si>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</si>
  <si>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</si>
  <si>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</si>
  <si>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</si>
  <si>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</si>
  <si>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</si>
  <si>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</si>
  <si>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</si>
  <si>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</si>
  <si>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</si>
  <si>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</si>
  <si>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</si>
  <si>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</si>
  <si>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</si>
  <si>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</si>
  <si>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</si>
  <si>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</si>
  <si>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</si>
  <si>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</si>
  <si>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</si>
  <si>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</si>
  <si>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</si>
  <si>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</si>
  <si>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</si>
  <si>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</si>
  <si>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</si>
  <si>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</si>
  <si>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</si>
  <si>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</si>
  <si>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</si>
  <si>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</si>
  <si>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</si>
  <si>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</si>
  <si>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</si>
  <si>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</si>
  <si>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</si>
  <si>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</si>
  <si>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</si>
  <si>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</si>
  <si>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</si>
  <si>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</si>
  <si>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</si>
  <si>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</si>
  <si>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</si>
  <si>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</si>
  <si>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</si>
  <si>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</si>
  <si>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</si>
  <si>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</si>
  <si>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</si>
  <si>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</si>
  <si>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</si>
  <si>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</si>
  <si>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</si>
  <si>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</si>
  <si>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</si>
  <si>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</si>
  <si>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</si>
  <si>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</si>
  <si>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</si>
  <si>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</si>
  <si>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</si>
  <si>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</si>
  <si>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</si>
  <si>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</si>
  <si>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</si>
  <si>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</si>
  <si>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</si>
  <si>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</si>
  <si>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</si>
  <si>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</si>
  <si>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</si>
  <si>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</si>
  <si>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</si>
  <si>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</si>
  <si>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</si>
  <si>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</si>
  <si>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</si>
  <si>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</si>
  <si>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</si>
  <si>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</si>
  <si>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</si>
  <si>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</si>
  <si>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</si>
  <si>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</si>
  <si>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</si>
  <si>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</si>
  <si>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</si>
  <si>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</si>
  <si>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</si>
  <si>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</si>
  <si>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</si>
  <si>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</si>
  <si>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</si>
  <si>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</si>
  <si>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</si>
  <si>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</si>
  <si>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</si>
  <si>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</si>
  <si>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</si>
  <si>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</si>
  <si>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</si>
  <si>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</si>
  <si>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</si>
  <si>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</si>
  <si>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</si>
  <si>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</si>
  <si>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</si>
  <si>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</si>
  <si>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</si>
  <si>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</si>
  <si>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</si>
  <si>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</si>
  <si>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</si>
  <si>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</si>
  <si>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</si>
  <si>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</si>
  <si>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</si>
  <si>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</si>
  <si>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</si>
  <si>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</si>
  <si>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</si>
  <si>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</si>
  <si>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</si>
  <si>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</si>
  <si>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</si>
  <si>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</si>
  <si>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</si>
  <si>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</si>
  <si>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</si>
  <si>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</si>
  <si>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</si>
  <si>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</si>
  <si>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</si>
  <si>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</si>
  <si>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</si>
  <si>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</si>
  <si>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</si>
  <si>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</si>
  <si>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</si>
  <si>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</si>
  <si>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</si>
  <si>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</si>
  <si>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</si>
  <si>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</si>
  <si>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</si>
  <si>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</si>
  <si>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</si>
  <si>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</si>
  <si>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</si>
  <si>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</si>
  <si>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</si>
  <si>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</si>
  <si>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</si>
  <si>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</si>
  <si>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</si>
  <si>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</si>
  <si>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</si>
  <si>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</si>
  <si>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</si>
  <si>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</si>
  <si>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</si>
  <si>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</si>
  <si>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</si>
  <si>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</si>
  <si>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</si>
  <si>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</si>
  <si>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</si>
  <si>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</si>
  <si>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</si>
  <si>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</si>
  <si>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</si>
  <si>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</si>
  <si>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</si>
  <si>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</si>
  <si>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</si>
  <si>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</si>
  <si>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</si>
  <si>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</si>
  <si>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</si>
  <si>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</si>
  <si>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</si>
  <si>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</si>
  <si>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</si>
  <si>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</si>
  <si>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</si>
  <si>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</si>
  <si>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</si>
  <si>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</si>
  <si>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</si>
  <si>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</si>
  <si>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</si>
  <si>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</si>
  <si>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</si>
  <si>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</si>
  <si>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</si>
  <si>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</si>
  <si>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</si>
  <si>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</si>
  <si>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</si>
  <si>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</si>
  <si>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</si>
  <si>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</si>
  <si>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</si>
  <si>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</si>
  <si>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</si>
  <si>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</si>
  <si>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</si>
  <si>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</si>
  <si>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</si>
  <si>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</si>
  <si>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</si>
  <si>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</si>
  <si>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</si>
  <si>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</si>
  <si>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</si>
  <si>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</si>
  <si>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</si>
  <si>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</si>
  <si>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</si>
  <si>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</si>
  <si>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</si>
  <si>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</si>
  <si>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</si>
  <si>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</si>
  <si>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</si>
  <si>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</si>
  <si>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</si>
  <si>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</si>
  <si>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</si>
  <si>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</si>
  <si>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</si>
  <si>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</si>
  <si>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</si>
  <si>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</si>
  <si>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</si>
  <si>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</si>
  <si>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</si>
  <si>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</si>
  <si>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</si>
  <si>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</si>
  <si>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</si>
  <si>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</si>
  <si>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</si>
  <si>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</si>
  <si>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</si>
  <si>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</si>
  <si>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</si>
  <si>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</si>
  <si>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</si>
  <si>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</si>
  <si>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</si>
  <si>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</si>
  <si>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</si>
  <si>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</si>
  <si>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</si>
  <si>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</si>
  <si>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</si>
  <si>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</si>
  <si>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</si>
  <si>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</si>
  <si>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</si>
  <si>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</si>
  <si>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</si>
  <si>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</si>
  <si>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</si>
  <si>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</si>
  <si>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</si>
  <si>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</si>
  <si>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</si>
  <si>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</si>
  <si>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</si>
  <si>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</si>
  <si>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</si>
  <si>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</si>
  <si>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</si>
  <si>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</si>
  <si>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</si>
  <si>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</si>
  <si>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</si>
  <si>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</si>
  <si>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</si>
  <si>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</si>
  <si>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</si>
  <si>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</si>
  <si>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</si>
  <si>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</si>
  <si>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</si>
  <si>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</si>
  <si>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</si>
  <si>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</si>
  <si>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</si>
  <si>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</si>
  <si>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</si>
  <si>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</si>
  <si>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</si>
  <si>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</si>
  <si>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</si>
  <si>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</si>
  <si>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</si>
  <si>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</si>
  <si>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</si>
  <si>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</si>
  <si>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</si>
  <si>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</si>
  <si>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</si>
  <si>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</si>
  <si>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</si>
  <si>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</si>
  <si>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</si>
  <si>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</si>
  <si>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</si>
  <si>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</si>
  <si>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</si>
  <si>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</si>
  <si>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</si>
  <si>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</si>
  <si>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</si>
  <si>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</si>
  <si>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</si>
  <si>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</si>
  <si>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</si>
  <si>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</si>
  <si>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</si>
  <si>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</si>
  <si>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</si>
  <si>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</si>
  <si>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</si>
  <si>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</si>
  <si>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</si>
  <si>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</si>
  <si>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</si>
  <si>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</si>
  <si>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</si>
  <si>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</si>
  <si>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</si>
  <si>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</si>
  <si>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</si>
  <si>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</si>
  <si>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</si>
  <si>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</si>
  <si>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</si>
  <si>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</si>
  <si>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</si>
  <si>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</si>
  <si>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</si>
  <si>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</si>
  <si>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</si>
  <si>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</si>
  <si>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</si>
  <si>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</si>
  <si>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</si>
  <si>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</si>
  <si>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</si>
  <si>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</si>
  <si>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</si>
  <si>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</si>
  <si>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</si>
  <si>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</si>
  <si>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</si>
  <si>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</si>
  <si>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</si>
  <si>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</si>
  <si>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</si>
  <si>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</si>
  <si>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</si>
  <si>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</si>
  <si>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</si>
  <si>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</si>
  <si>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</si>
  <si>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</si>
  <si>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</si>
  <si>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</si>
  <si>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</si>
  <si>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</si>
  <si>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</si>
  <si>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</si>
  <si>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</si>
  <si>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</si>
  <si>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</si>
  <si>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</si>
  <si>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</si>
  <si>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</si>
  <si>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</si>
  <si>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</si>
  <si>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</si>
  <si>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</si>
  <si>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</si>
  <si>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</si>
  <si>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</si>
  <si>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</si>
  <si>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</si>
  <si>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</si>
  <si>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</si>
  <si>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</si>
  <si>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</si>
  <si>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</si>
  <si>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</si>
  <si>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</si>
  <si>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</si>
  <si>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</si>
  <si>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</si>
  <si>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</si>
  <si>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</si>
  <si>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</si>
  <si>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</si>
  <si>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</si>
  <si>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</si>
  <si>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</si>
  <si>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</si>
  <si>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</si>
  <si>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</si>
  <si>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</si>
  <si>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</si>
  <si>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</si>
  <si>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</si>
  <si>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</si>
  <si>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</si>
  <si>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</si>
  <si>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</si>
  <si>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</si>
  <si>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</si>
  <si>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</si>
  <si>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</si>
  <si>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</si>
  <si>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</si>
  <si>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</si>
  <si>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</si>
  <si>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</si>
  <si>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</si>
  <si>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</si>
  <si>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</si>
  <si>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</si>
  <si>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</si>
  <si>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</si>
  <si>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</si>
  <si>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</si>
  <si>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</si>
  <si>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</si>
  <si>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</si>
  <si>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</si>
  <si>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</si>
  <si>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</si>
  <si>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</si>
  <si>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</si>
  <si>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</si>
  <si>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</si>
  <si>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</si>
  <si>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</si>
  <si>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</si>
  <si>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</si>
  <si>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</si>
  <si>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</si>
  <si>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</si>
  <si>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</si>
  <si>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</si>
  <si>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</si>
  <si>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</si>
  <si>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</si>
  <si>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</si>
  <si>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</si>
  <si>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</si>
  <si>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</si>
  <si>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</si>
  <si>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</si>
  <si>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</si>
  <si>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</si>
  <si>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</si>
  <si>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</si>
  <si>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</si>
  <si>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</si>
  <si>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</si>
  <si>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</si>
  <si>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</si>
  <si>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</si>
  <si>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</si>
  <si>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</si>
  <si>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</si>
  <si>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</si>
  <si>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</si>
  <si>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</si>
  <si>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</si>
  <si>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</si>
  <si>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</si>
  <si>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</si>
  <si>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</si>
  <si>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</si>
  <si>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</si>
  <si>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</si>
  <si>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</si>
  <si>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</si>
  <si>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</si>
  <si>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</si>
  <si>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</si>
  <si>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</si>
  <si>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</si>
  <si>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</si>
  <si>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</si>
  <si>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</si>
  <si>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</si>
  <si>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</si>
  <si>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</si>
  <si>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</si>
  <si>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</si>
  <si>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</si>
  <si>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</si>
  <si>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</si>
  <si>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</si>
  <si>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</si>
  <si>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</si>
  <si>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</si>
  <si>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</si>
  <si>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</si>
  <si>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</si>
  <si>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</si>
  <si>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</si>
  <si>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</si>
  <si>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</si>
  <si>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</si>
  <si>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</si>
  <si>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</si>
  <si>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</si>
  <si>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</si>
  <si>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</si>
  <si>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</si>
  <si>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</si>
  <si>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</si>
  <si>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</si>
  <si>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</si>
  <si>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</si>
  <si>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</si>
  <si>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</si>
  <si>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</si>
  <si>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</si>
  <si>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</si>
  <si>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</si>
  <si>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</si>
  <si>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</si>
  <si>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</si>
  <si>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</si>
  <si>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</si>
  <si>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</si>
  <si>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</si>
  <si>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</si>
  <si>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</si>
  <si>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</si>
  <si>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</si>
  <si>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</si>
  <si>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</si>
  <si>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</si>
  <si>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</si>
  <si>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</si>
  <si>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</si>
  <si>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</si>
  <si>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</si>
  <si>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</si>
  <si>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</si>
  <si>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</si>
  <si>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</si>
  <si>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</si>
  <si>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</si>
  <si>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</si>
  <si>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</si>
  <si>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</si>
  <si>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</si>
  <si>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</si>
  <si>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</si>
  <si>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</si>
  <si>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</si>
  <si>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</si>
  <si>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</si>
  <si>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</si>
  <si>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</si>
  <si>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</si>
  <si>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</si>
  <si>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</si>
  <si>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</si>
  <si>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</si>
  <si>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</si>
  <si>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</si>
  <si>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</si>
  <si>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</si>
  <si>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</si>
  <si>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</si>
  <si>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</si>
  <si>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</si>
  <si>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</si>
  <si>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</si>
  <si>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</si>
  <si>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</si>
  <si>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</si>
  <si>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</si>
  <si>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</si>
  <si>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</si>
  <si>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</si>
  <si>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</si>
  <si>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</si>
  <si>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</si>
  <si>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</si>
  <si>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</si>
  <si>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</si>
  <si>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</si>
  <si>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</si>
  <si>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</si>
  <si>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</si>
  <si>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</si>
  <si>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</si>
  <si>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</si>
  <si>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</si>
  <si>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</si>
  <si>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</si>
  <si>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</si>
  <si>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</si>
  <si>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</si>
  <si>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</si>
  <si>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</si>
  <si>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</si>
  <si>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</si>
  <si>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</si>
  <si>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</si>
  <si>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</si>
  <si>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</si>
  <si>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</si>
  <si>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</si>
  <si>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</si>
  <si>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</si>
  <si>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</si>
  <si>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</si>
  <si>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</si>
  <si>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</si>
  <si>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</si>
  <si>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</si>
  <si>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</si>
  <si>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</si>
  <si>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</si>
  <si>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</si>
  <si>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</si>
  <si>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</si>
  <si>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</si>
  <si>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</si>
  <si>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</si>
  <si>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</si>
  <si>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</si>
  <si>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</si>
  <si>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</si>
  <si>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</si>
  <si>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</si>
  <si>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</si>
  <si>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</si>
  <si>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</si>
  <si>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</si>
  <si>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</si>
  <si>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</si>
  <si>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</si>
  <si>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</si>
  <si>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</si>
  <si>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</si>
  <si>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</si>
  <si>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</si>
  <si>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</si>
  <si>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</si>
  <si>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</si>
  <si>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</si>
  <si>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</si>
  <si>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</si>
  <si>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</si>
  <si>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</si>
  <si>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</si>
  <si>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</si>
  <si>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</si>
  <si>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</si>
  <si>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</si>
  <si>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</si>
  <si>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</si>
  <si>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</si>
  <si>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</si>
  <si>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</si>
  <si>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</si>
  <si>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</si>
  <si>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</si>
  <si>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</si>
  <si>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</si>
  <si>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</si>
  <si>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</si>
  <si>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</si>
  <si>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</si>
  <si>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</si>
  <si>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</si>
  <si>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</si>
  <si>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</si>
  <si>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</si>
  <si>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</si>
  <si>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</si>
  <si>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</si>
  <si>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</si>
  <si>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</si>
  <si>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</si>
  <si>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</si>
  <si>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</si>
  <si>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</si>
  <si>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</si>
  <si>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</si>
  <si>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</si>
  <si>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</si>
  <si>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</si>
  <si>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</si>
  <si>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</si>
  <si>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</si>
  <si>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</si>
  <si>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</si>
  <si>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</si>
  <si>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</si>
  <si>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</si>
  <si>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</si>
  <si>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</si>
  <si>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</si>
  <si>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</si>
  <si>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</si>
  <si>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</si>
  <si>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</si>
  <si>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</si>
  <si>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</si>
  <si>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</si>
  <si>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</si>
  <si>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</si>
  <si>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</si>
  <si>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</si>
  <si>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</si>
  <si>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</si>
  <si>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</si>
  <si>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</si>
  <si>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</si>
  <si>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</si>
  <si>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</si>
  <si>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</si>
  <si>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</si>
  <si>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</si>
  <si>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</si>
  <si>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</si>
  <si>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</si>
  <si>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</si>
  <si>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</si>
  <si>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</si>
  <si>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</si>
  <si>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</si>
  <si>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</si>
  <si>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</si>
  <si>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</si>
  <si>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</si>
  <si>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</si>
  <si>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</si>
  <si>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</si>
  <si>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</si>
  <si>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</si>
  <si>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</si>
  <si>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</si>
  <si>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</si>
  <si>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</si>
  <si>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</si>
  <si>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</si>
  <si>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</si>
  <si>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</si>
  <si>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</si>
  <si>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</si>
  <si>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</si>
  <si>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</si>
  <si>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</si>
  <si>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</si>
  <si>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</si>
  <si>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</si>
  <si>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</si>
  <si>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</si>
  <si>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</si>
  <si>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</si>
  <si>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</si>
  <si>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</si>
  <si>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</si>
  <si>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</si>
  <si>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</si>
  <si>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</si>
  <si>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</si>
  <si>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</si>
  <si>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</si>
  <si>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</si>
  <si>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</si>
  <si>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</si>
  <si>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</si>
  <si>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</si>
  <si>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</si>
  <si>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</si>
  <si>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</si>
  <si>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</si>
  <si>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</si>
  <si>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</si>
  <si>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</si>
  <si>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</si>
  <si>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</si>
  <si>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</si>
  <si>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</si>
  <si>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</si>
  <si>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</si>
  <si>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</si>
  <si>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</si>
  <si>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</si>
  <si>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</si>
  <si>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</si>
  <si>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</si>
  <si>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</si>
  <si>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</si>
  <si>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</si>
  <si>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</si>
  <si>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</si>
  <si>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</si>
  <si>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</si>
  <si>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</si>
  <si>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</si>
  <si>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</si>
  <si>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</si>
  <si>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</si>
  <si>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</si>
  <si>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</si>
  <si>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</si>
  <si>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</si>
  <si>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</si>
  <si>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</si>
  <si>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</si>
  <si>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</si>
  <si>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</si>
  <si>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</si>
  <si>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</si>
  <si>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</si>
  <si>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</si>
  <si>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</si>
  <si>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</si>
  <si>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</si>
  <si>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</si>
  <si>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</si>
  <si>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</si>
  <si>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</si>
  <si>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</si>
  <si>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</si>
  <si>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</si>
  <si>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</si>
  <si>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</si>
  <si>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</si>
  <si>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</si>
  <si>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</si>
  <si>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</si>
  <si>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</si>
  <si>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</si>
  <si>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</si>
  <si>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</si>
  <si>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</si>
  <si>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</si>
  <si>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</si>
  <si>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</si>
  <si>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</si>
  <si>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</si>
  <si>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</si>
  <si>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</si>
  <si>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</si>
  <si>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</si>
  <si>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</si>
  <si>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</si>
  <si>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</si>
  <si>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</si>
  <si>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</si>
  <si>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</si>
  <si>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</si>
  <si>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</si>
  <si>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</si>
  <si>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</si>
  <si>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</si>
  <si>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</si>
  <si>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</si>
  <si>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</si>
  <si>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</si>
  <si>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</si>
  <si>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</si>
  <si>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</si>
  <si>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</si>
  <si>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</si>
  <si>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</si>
  <si>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</si>
  <si>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</si>
  <si>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</si>
  <si>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</si>
  <si>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</si>
  <si>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</si>
  <si>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</si>
  <si>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</si>
  <si>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</si>
  <si>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</si>
  <si>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</si>
  <si>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</si>
  <si>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</si>
  <si>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</si>
  <si>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</si>
  <si>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</si>
  <si>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</si>
  <si>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</si>
  <si>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</si>
  <si>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</si>
  <si>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</si>
  <si>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</si>
  <si>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</si>
  <si>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</si>
  <si>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</si>
  <si>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</si>
  <si>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</si>
  <si>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</si>
  <si>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</si>
  <si>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</si>
  <si>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</si>
  <si>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</si>
  <si>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</si>
  <si>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</si>
  <si>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</si>
  <si>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</si>
  <si>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</si>
  <si>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</si>
  <si>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</si>
  <si>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</si>
  <si>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</si>
  <si>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</si>
  <si>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</si>
  <si>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</si>
  <si>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</si>
  <si>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</si>
  <si>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</si>
  <si>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</si>
  <si>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</si>
  <si>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</si>
  <si>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</si>
  <si>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</si>
  <si>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</si>
  <si>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</si>
  <si>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</si>
  <si>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</si>
  <si>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</si>
  <si>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</si>
  <si>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</si>
  <si>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</si>
  <si>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</si>
  <si>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</si>
  <si>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</si>
  <si>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</si>
  <si>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</si>
  <si>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</si>
  <si>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</si>
  <si>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</si>
  <si>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</si>
  <si>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</si>
  <si>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</si>
  <si>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</si>
  <si>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</si>
  <si>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</si>
  <si>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</si>
  <si>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</si>
  <si>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</si>
  <si>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</si>
  <si>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</si>
  <si>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</si>
  <si>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</si>
  <si>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</si>
  <si>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</si>
  <si>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</si>
  <si>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</si>
  <si>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</si>
  <si>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</si>
  <si>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</si>
  <si>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</si>
  <si>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</si>
  <si>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</si>
  <si>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</si>
  <si>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</si>
  <si>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</si>
  <si>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</si>
  <si>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</si>
  <si>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</si>
  <si>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</si>
  <si>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</si>
  <si>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</si>
  <si>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</si>
  <si>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</si>
  <si>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</si>
  <si>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</si>
  <si>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</si>
  <si>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</si>
  <si>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</si>
  <si>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</si>
  <si>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</si>
  <si>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</si>
  <si>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</si>
  <si>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</si>
  <si>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</si>
  <si>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</si>
  <si>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</si>
  <si>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</si>
  <si>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</si>
  <si>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</si>
  <si>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</si>
  <si>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</si>
  <si>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</si>
  <si>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</si>
  <si>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</si>
  <si>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</si>
  <si>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</si>
  <si>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</si>
  <si>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</si>
  <si>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</si>
  <si>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</si>
  <si>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</si>
  <si>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</si>
  <si>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</si>
  <si>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</si>
  <si>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</si>
  <si>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</si>
  <si>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</si>
  <si>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</si>
  <si>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</si>
  <si>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</si>
  <si>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</si>
  <si>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</si>
  <si>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</si>
  <si>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</si>
  <si>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</si>
  <si>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</si>
  <si>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</si>
  <si>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</si>
  <si>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</si>
  <si>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</si>
  <si>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</si>
  <si>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</si>
  <si>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</si>
  <si>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</si>
  <si>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</si>
  <si>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</si>
  <si>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</si>
  <si>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</si>
  <si>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</si>
  <si>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</si>
  <si>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</si>
  <si>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</si>
  <si>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</si>
  <si>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</si>
  <si>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</si>
  <si>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</si>
  <si>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</si>
  <si>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</si>
  <si>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</si>
  <si>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</si>
  <si>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</si>
  <si>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</si>
  <si>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</si>
  <si>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</si>
  <si>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</si>
  <si>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</si>
  <si>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</si>
  <si>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</si>
  <si>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</si>
  <si>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</si>
  <si>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</si>
  <si>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</si>
  <si>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</si>
  <si>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</si>
  <si>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</si>
  <si>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</si>
  <si>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</si>
  <si>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</si>
  <si>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</si>
  <si>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</si>
  <si>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</si>
  <si>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</si>
  <si>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</si>
  <si>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</si>
  <si>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</si>
  <si>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</si>
  <si>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</si>
  <si>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</si>
  <si>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</si>
  <si>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</si>
  <si>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</si>
  <si>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</si>
  <si>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</si>
  <si>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</si>
  <si>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</si>
  <si>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</si>
  <si>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</si>
  <si>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</si>
  <si>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</si>
  <si>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</si>
  <si>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</si>
  <si>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</si>
  <si>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</si>
  <si>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</si>
  <si>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</si>
  <si>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</si>
  <si>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</si>
  <si>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</si>
  <si>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</si>
  <si>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</si>
  <si>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</si>
  <si>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</si>
  <si>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</si>
  <si>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</si>
  <si>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</si>
  <si>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</si>
  <si>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</si>
  <si>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</si>
  <si>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</si>
  <si>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</si>
  <si>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</si>
  <si>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</si>
  <si>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</si>
  <si>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</si>
  <si>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</si>
  <si>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</si>
  <si>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</si>
  <si>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</si>
  <si>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</si>
  <si>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</si>
  <si>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</si>
  <si>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</si>
  <si>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</si>
  <si>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</si>
  <si>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</si>
  <si>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</si>
  <si>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</si>
  <si>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</si>
  <si>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</si>
  <si>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</si>
  <si>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</si>
  <si>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</si>
  <si>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</si>
  <si>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</si>
  <si>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</si>
  <si>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</si>
  <si>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</si>
  <si>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</si>
  <si>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</si>
  <si>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</si>
  <si>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</si>
  <si>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</si>
  <si>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</si>
  <si>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</si>
  <si>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</si>
  <si>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</si>
  <si>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</si>
  <si>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</si>
  <si>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</si>
  <si>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</si>
  <si>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</si>
  <si>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</si>
  <si>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</si>
  <si>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</si>
  <si>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</si>
  <si>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</si>
  <si>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</si>
  <si>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</si>
  <si>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</si>
  <si>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</si>
  <si>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</si>
  <si>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</si>
  <si>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</si>
  <si>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</si>
  <si>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</si>
  <si>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</si>
  <si>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</si>
  <si>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</si>
  <si>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</si>
  <si>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</si>
  <si>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</si>
  <si>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</si>
  <si>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</si>
  <si>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</si>
  <si>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</si>
  <si>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</si>
  <si>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</si>
  <si>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</si>
  <si>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</si>
  <si>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</si>
  <si>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</si>
  <si>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</si>
  <si>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</si>
  <si>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</si>
  <si>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</si>
  <si>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</si>
  <si>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</si>
  <si>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</si>
  <si>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</si>
  <si>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</si>
  <si>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</si>
  <si>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</si>
  <si>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</si>
  <si>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</si>
  <si>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</si>
  <si>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</si>
  <si>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</si>
  <si>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</si>
  <si>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</si>
  <si>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</si>
  <si>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</si>
  <si>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</si>
  <si>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</si>
  <si>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</si>
  <si>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</si>
  <si>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</si>
  <si>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</si>
  <si>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</si>
  <si>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</si>
  <si>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</si>
  <si>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</si>
  <si>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</si>
  <si>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</si>
  <si>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</si>
  <si>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</si>
  <si>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</si>
  <si>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</si>
  <si>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</si>
  <si>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</si>
  <si>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</si>
  <si>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</si>
  <si>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</si>
  <si>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</si>
  <si>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</si>
  <si>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</si>
  <si>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</si>
  <si>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</si>
  <si>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</si>
  <si>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</si>
  <si>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</si>
  <si>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</si>
  <si>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</si>
  <si>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</si>
  <si>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</si>
  <si>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</si>
  <si>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</si>
  <si>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</si>
  <si>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</si>
  <si>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</si>
  <si>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</si>
  <si>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</si>
  <si>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</si>
  <si>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</si>
  <si>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</si>
  <si>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</si>
  <si>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</si>
  <si>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</si>
  <si>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</si>
  <si>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</si>
  <si>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</si>
  <si>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</si>
  <si>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</si>
  <si>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</si>
  <si>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</si>
  <si>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</si>
  <si>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</si>
  <si>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</si>
  <si>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</si>
  <si>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</si>
  <si>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</si>
  <si>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</si>
  <si>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</si>
  <si>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</si>
  <si>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</si>
  <si>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</si>
  <si>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</si>
  <si>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</si>
  <si>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</si>
  <si>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</si>
  <si>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</si>
  <si>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</si>
  <si>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</si>
  <si>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</si>
  <si>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</si>
  <si>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</si>
  <si>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</si>
  <si>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</si>
  <si>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</si>
  <si>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</si>
  <si>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</si>
  <si>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</si>
  <si>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</si>
  <si>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</si>
  <si>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</si>
  <si>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</si>
  <si>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</si>
  <si>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</si>
  <si>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</si>
  <si>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</si>
  <si>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</si>
  <si>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</si>
  <si>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</si>
  <si>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</si>
  <si>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</si>
  <si>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</si>
  <si>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</si>
  <si>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</si>
  <si>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</si>
  <si>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</si>
  <si>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</si>
  <si>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</si>
  <si>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</si>
  <si>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</si>
  <si>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</si>
  <si>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</si>
  <si>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</si>
  <si>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</si>
  <si>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</si>
  <si>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</si>
  <si>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</si>
  <si>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</si>
  <si>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</si>
  <si>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</si>
  <si>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</si>
  <si>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</si>
  <si>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</si>
  <si>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</si>
  <si>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</si>
  <si>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</si>
  <si>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</si>
  <si>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</si>
  <si>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</si>
  <si>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</si>
  <si>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</si>
  <si>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</si>
  <si>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</si>
  <si>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</si>
  <si>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</si>
  <si>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</si>
  <si>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</si>
  <si>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</si>
  <si>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</si>
  <si>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</si>
  <si>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</si>
  <si>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</si>
  <si>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</si>
  <si>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</si>
  <si>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</si>
  <si>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</si>
  <si>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</si>
  <si>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</si>
  <si>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</si>
  <si>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</si>
  <si>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</si>
  <si>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</si>
  <si>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</si>
  <si>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</si>
  <si>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</si>
  <si>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</si>
  <si>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</si>
  <si>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</si>
  <si>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</si>
  <si>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</si>
  <si>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</si>
  <si>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</si>
  <si>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</si>
  <si>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</si>
  <si>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</si>
  <si>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</si>
  <si>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</si>
  <si>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</si>
  <si>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</si>
  <si>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</si>
  <si>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</si>
  <si>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</si>
  <si>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</si>
  <si>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</si>
  <si>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</si>
  <si>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</si>
  <si>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</si>
  <si>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</si>
  <si>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</si>
  <si>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</si>
  <si>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</si>
  <si>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</si>
  <si>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</si>
  <si>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</si>
  <si>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</si>
  <si>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</si>
  <si>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</si>
  <si>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</si>
  <si>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</si>
  <si>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</si>
  <si>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</si>
  <si>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</si>
  <si>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</si>
  <si>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</si>
  <si>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</si>
  <si>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</si>
  <si>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</si>
  <si>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</si>
  <si>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</si>
  <si>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</si>
  <si>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</si>
  <si>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</si>
  <si>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</si>
  <si>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</si>
  <si>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</si>
  <si>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</si>
  <si>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</si>
  <si>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</si>
  <si>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</si>
  <si>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</si>
  <si>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</si>
  <si>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</si>
  <si>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</si>
  <si>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</si>
  <si>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</si>
  <si>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</si>
  <si>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</si>
  <si>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</si>
  <si>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</si>
  <si>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</si>
  <si>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</si>
  <si>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</si>
  <si>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</si>
  <si>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</si>
  <si>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</si>
  <si>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</si>
  <si>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</si>
  <si>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</si>
  <si>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</si>
  <si>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</si>
  <si>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</si>
  <si>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</si>
  <si>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</si>
  <si>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</si>
  <si>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</si>
  <si>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</si>
  <si>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</si>
  <si>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</si>
  <si>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</si>
  <si>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</si>
  <si>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</si>
  <si>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</si>
  <si>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</si>
  <si>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</si>
  <si>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</si>
  <si>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</si>
  <si>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</si>
  <si>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</si>
  <si>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</si>
  <si>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</si>
  <si>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</si>
  <si>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</si>
  <si>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</si>
  <si>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</si>
  <si>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</si>
  <si>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</si>
  <si>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</si>
  <si>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</si>
  <si>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</si>
  <si>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</si>
  <si>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</si>
  <si>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</si>
  <si>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</si>
  <si>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</si>
  <si>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</si>
  <si>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</si>
  <si>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</si>
  <si>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</si>
  <si>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</si>
  <si>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</si>
  <si>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</si>
  <si>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</si>
  <si>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</si>
  <si>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</si>
  <si>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</si>
  <si>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</si>
  <si>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</si>
  <si>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</si>
  <si>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</si>
  <si>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</si>
  <si>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</si>
  <si>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</si>
  <si>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</si>
  <si>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</si>
  <si>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</si>
  <si>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</si>
  <si>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</si>
  <si>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</si>
  <si>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</si>
  <si>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</si>
  <si>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</si>
  <si>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</si>
  <si>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</si>
  <si>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</si>
  <si>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</si>
  <si>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</si>
  <si>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</si>
  <si>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</si>
  <si>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</si>
  <si>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</si>
  <si>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</si>
  <si>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</si>
  <si>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</si>
  <si>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</si>
  <si>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</si>
  <si>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</si>
  <si>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</si>
  <si>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</si>
  <si>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</si>
  <si>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</si>
  <si>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</si>
  <si>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</si>
  <si>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</si>
  <si>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</si>
  <si>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</si>
  <si>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</si>
  <si>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</si>
  <si>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</si>
  <si>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</si>
  <si>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</si>
  <si>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</si>
  <si>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</si>
  <si>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</si>
  <si>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</si>
  <si>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</si>
  <si>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</si>
  <si>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</si>
  <si>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</si>
  <si>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</si>
  <si>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</si>
  <si>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</si>
  <si>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</si>
  <si>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</si>
  <si>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</si>
  <si>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</si>
  <si>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</si>
  <si>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</si>
  <si>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</si>
  <si>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</si>
  <si>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</si>
  <si>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</si>
  <si>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</si>
  <si>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</si>
  <si>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</si>
  <si>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</si>
  <si>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</si>
  <si>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</si>
  <si>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</si>
  <si>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</si>
  <si>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</si>
  <si>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</si>
  <si>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</si>
  <si>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</si>
  <si>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</si>
  <si>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</si>
  <si>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</si>
  <si>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</si>
  <si>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</si>
  <si>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</si>
  <si>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</si>
  <si>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</si>
  <si>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</si>
  <si>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</si>
  <si>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</si>
  <si>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</si>
  <si>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</si>
  <si>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</si>
  <si>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</si>
  <si>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</si>
  <si>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</si>
  <si>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</si>
  <si>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</si>
  <si>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</si>
  <si>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</si>
  <si>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</si>
  <si>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</si>
  <si>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</si>
  <si>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</si>
  <si>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</si>
  <si>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</si>
  <si>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</si>
  <si>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</si>
  <si>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</si>
  <si>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</si>
  <si>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</si>
  <si>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</si>
  <si>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</si>
  <si>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</si>
  <si>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</si>
  <si>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</si>
  <si>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</si>
  <si>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</si>
  <si>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</si>
  <si>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</si>
  <si>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</si>
  <si>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</si>
  <si>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</si>
  <si>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</si>
  <si>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</si>
  <si>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</si>
  <si>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</si>
  <si>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</si>
  <si>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</si>
  <si>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</si>
  <si>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</si>
  <si>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</si>
  <si>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</si>
  <si>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</si>
  <si>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</si>
  <si>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</si>
  <si>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</si>
  <si>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</si>
  <si>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</si>
  <si>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</si>
  <si>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</si>
  <si>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</si>
  <si>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</si>
  <si>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</si>
  <si>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</si>
  <si>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</si>
  <si>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</si>
  <si>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</si>
  <si>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</si>
  <si>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</si>
  <si>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</si>
  <si>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</si>
  <si>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</si>
  <si>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</si>
  <si>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</si>
  <si>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</si>
  <si>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</si>
  <si>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</si>
  <si>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</si>
  <si>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</si>
  <si>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</si>
  <si>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</si>
  <si>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</si>
  <si>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</si>
  <si>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</si>
  <si>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</si>
  <si>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</si>
  <si>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</si>
  <si>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</si>
  <si>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</si>
  <si>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</si>
  <si>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</si>
  <si>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</si>
  <si>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</si>
  <si>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</si>
  <si>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</si>
  <si>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</si>
  <si>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</si>
  <si>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</si>
  <si>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</si>
  <si>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</si>
  <si>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</si>
  <si>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</si>
  <si>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</si>
  <si>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</si>
  <si>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</si>
  <si>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</si>
  <si>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</si>
  <si>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</si>
  <si>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</si>
  <si>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</si>
  <si>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</si>
  <si>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</si>
  <si>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</si>
  <si>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</si>
  <si>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</si>
  <si>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</si>
  <si>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</si>
  <si>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</si>
  <si>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</si>
  <si>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</si>
  <si>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</si>
  <si>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</si>
  <si>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</si>
  <si>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</si>
  <si>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</si>
  <si>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</si>
  <si>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</si>
  <si>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</si>
  <si>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</si>
  <si>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</si>
  <si>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</si>
  <si>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</si>
  <si>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</si>
  <si>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</si>
  <si>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</si>
  <si>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</si>
  <si>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</si>
  <si>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</si>
  <si>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</si>
  <si>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</si>
  <si>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</si>
  <si>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</si>
  <si>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</si>
  <si>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</si>
  <si>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</si>
  <si>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</si>
  <si>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</si>
  <si>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</si>
  <si>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</si>
  <si>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</si>
  <si>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</si>
  <si>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</si>
  <si>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</si>
  <si>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</si>
  <si>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</si>
  <si>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</si>
  <si>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</si>
  <si>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</si>
  <si>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</si>
  <si>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</si>
  <si>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</si>
  <si>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</si>
  <si>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</si>
  <si>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</si>
  <si>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</si>
  <si>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</si>
  <si>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</si>
  <si>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</si>
  <si>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</si>
  <si>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</si>
  <si>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</si>
  <si>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</si>
  <si>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</si>
  <si>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</si>
  <si>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</si>
  <si>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</si>
  <si>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</si>
  <si>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</si>
  <si>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</si>
  <si>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</si>
  <si>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</si>
  <si>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</si>
  <si>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</si>
  <si>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</si>
  <si>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</si>
  <si>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</si>
  <si>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</si>
  <si>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</si>
  <si>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</si>
  <si>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</si>
  <si>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</si>
  <si>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</si>
  <si>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</si>
  <si>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</si>
  <si>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</si>
  <si>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</si>
  <si>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</si>
  <si>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</si>
  <si>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</si>
  <si>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</si>
  <si>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</si>
  <si>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</si>
  <si>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</si>
  <si>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</si>
  <si>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</si>
  <si>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</si>
  <si>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</si>
  <si>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</si>
  <si>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</si>
  <si>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</si>
  <si>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</si>
  <si>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</si>
  <si>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</si>
  <si>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</si>
  <si>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</si>
  <si>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</si>
  <si>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</si>
  <si>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</si>
  <si>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</si>
  <si>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</si>
  <si>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</si>
  <si>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</si>
  <si>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</si>
  <si>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</si>
  <si>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</si>
  <si>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</si>
  <si>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</si>
  <si>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</si>
  <si>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</si>
  <si>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</si>
  <si>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</si>
  <si>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</si>
  <si>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</si>
  <si>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</si>
  <si>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</si>
  <si>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</si>
  <si>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</si>
  <si>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</si>
  <si>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</si>
  <si>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</si>
  <si>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</si>
  <si>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</si>
  <si>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</si>
  <si>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</si>
  <si>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</si>
  <si>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</si>
  <si>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</si>
  <si>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</si>
  <si>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</si>
  <si>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</si>
  <si>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</si>
  <si>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</si>
  <si>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</si>
  <si>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</si>
  <si>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</si>
  <si>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</si>
  <si>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</si>
  <si>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</si>
  <si>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</si>
  <si>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</si>
  <si>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</si>
  <si>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</si>
  <si>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</si>
  <si>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</si>
  <si>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</si>
  <si>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</si>
  <si>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</si>
  <si>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</si>
  <si>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</si>
  <si>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</si>
  <si>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</si>
  <si>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</si>
  <si>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</si>
  <si>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</si>
  <si>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</si>
  <si>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</si>
  <si>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</si>
  <si>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</si>
  <si>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</si>
  <si>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</si>
  <si>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</si>
  <si>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</si>
  <si>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</si>
  <si>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</si>
  <si>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</si>
  <si>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</si>
  <si>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</si>
  <si>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</si>
  <si>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</si>
  <si>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</si>
  <si>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</si>
  <si>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</si>
  <si>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</si>
  <si>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</si>
  <si>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</si>
  <si>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</si>
  <si>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</si>
  <si>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</si>
  <si>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</si>
  <si>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</si>
  <si>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</si>
  <si>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</si>
  <si>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</si>
  <si>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</si>
  <si>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</si>
  <si>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</si>
  <si>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</si>
  <si>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</si>
  <si>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</si>
  <si>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</si>
  <si>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</si>
  <si>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</si>
  <si>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</si>
  <si>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</si>
  <si>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</si>
  <si>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</si>
  <si>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</si>
  <si>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</si>
  <si>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</si>
  <si>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</si>
  <si>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</si>
  <si>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</si>
  <si>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</si>
  <si>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</si>
  <si>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</si>
  <si>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</si>
  <si>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</si>
  <si>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</si>
  <si>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</si>
  <si>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</si>
  <si>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</si>
  <si>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</si>
  <si>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</si>
  <si>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</si>
  <si>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</si>
  <si>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</si>
  <si>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</si>
  <si>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</si>
  <si>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</si>
  <si>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</si>
  <si>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</si>
  <si>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</si>
  <si>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</si>
  <si>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</si>
  <si>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</si>
  <si>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</si>
  <si>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</si>
  <si>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</si>
  <si>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</si>
  <si>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</si>
  <si>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</si>
  <si>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</si>
  <si>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</si>
  <si>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</si>
  <si>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</si>
  <si>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</si>
  <si>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</si>
  <si>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</si>
  <si>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</si>
  <si>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</si>
  <si>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</si>
  <si>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</si>
  <si>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</si>
  <si>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</si>
  <si>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</si>
  <si>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</si>
  <si>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</si>
  <si>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</si>
  <si>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</si>
  <si>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</si>
  <si>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</si>
  <si>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</si>
  <si>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</si>
  <si>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</si>
  <si>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</si>
  <si>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</si>
  <si>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</si>
  <si>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</si>
  <si>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</si>
  <si>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</si>
  <si>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</si>
  <si>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</si>
  <si>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</si>
  <si>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</si>
  <si>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</si>
  <si>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</si>
  <si>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</si>
  <si>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</si>
  <si>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</si>
  <si>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</si>
  <si>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</si>
  <si>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</si>
  <si>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</si>
  <si>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</si>
  <si>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</si>
  <si>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</si>
  <si>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</si>
  <si>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</si>
  <si>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</si>
  <si>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</si>
  <si>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</si>
  <si>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</si>
  <si>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</si>
  <si>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</si>
  <si>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</si>
  <si>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</si>
  <si>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</si>
  <si>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</si>
  <si>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</si>
  <si>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</si>
  <si>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</si>
  <si>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</si>
  <si>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</si>
  <si>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</si>
  <si>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</si>
  <si>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</si>
  <si>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</si>
  <si>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</si>
  <si>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</si>
  <si>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</si>
  <si>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</si>
  <si>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</si>
  <si>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</si>
  <si>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</si>
  <si>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</si>
  <si>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</si>
  <si>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</si>
  <si>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</si>
  <si>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</si>
  <si>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</si>
  <si>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</si>
  <si>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</si>
  <si>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</si>
  <si>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</si>
  <si>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</si>
  <si>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</si>
  <si>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</si>
  <si>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</si>
  <si>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</si>
  <si>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</si>
  <si>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</si>
  <si>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</si>
  <si>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</si>
  <si>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</si>
  <si>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</si>
  <si>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</si>
  <si>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</si>
  <si>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</si>
  <si>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</si>
  <si>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</si>
  <si>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</si>
  <si>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</si>
  <si>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</si>
  <si>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</si>
  <si>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</si>
  <si>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</si>
  <si>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</si>
  <si>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</si>
  <si>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</si>
  <si>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</si>
  <si>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</si>
  <si>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</si>
  <si>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</si>
  <si>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</si>
  <si>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</si>
  <si>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</si>
  <si>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</si>
  <si>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</si>
  <si>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</si>
  <si>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</si>
  <si>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</si>
  <si>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</si>
  <si>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</si>
  <si>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</si>
  <si>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</si>
  <si>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</si>
  <si>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</si>
  <si>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</si>
  <si>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</si>
  <si>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</si>
  <si>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</si>
  <si>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</si>
  <si>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</si>
  <si>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</si>
  <si>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</si>
  <si>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</si>
  <si>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</si>
  <si>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</si>
  <si>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</si>
  <si>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</si>
  <si>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</si>
  <si>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</si>
  <si>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</si>
  <si>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</si>
  <si>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</si>
  <si>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</si>
  <si>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</si>
  <si>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</si>
  <si>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</si>
  <si>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</si>
  <si>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</si>
  <si>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</si>
  <si>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</si>
  <si>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</si>
  <si>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</si>
  <si>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</si>
  <si>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</si>
  <si>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</si>
  <si>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</si>
  <si>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</si>
  <si>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</si>
  <si>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</si>
  <si>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</si>
  <si>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</si>
  <si>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</si>
  <si>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</si>
  <si>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</si>
  <si>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</si>
  <si>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</si>
  <si>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</si>
  <si>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</si>
  <si>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</si>
  <si>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</si>
  <si>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</si>
  <si>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</si>
  <si>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</si>
  <si>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</si>
  <si>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</si>
  <si>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</si>
  <si>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</si>
  <si>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</si>
  <si>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</si>
  <si>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</si>
  <si>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</si>
  <si>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</si>
  <si>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</si>
  <si>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</si>
  <si>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</si>
  <si>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</si>
  <si>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</si>
  <si>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</si>
  <si>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</si>
  <si>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</si>
  <si>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</si>
  <si>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</si>
  <si>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</si>
  <si>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</si>
  <si>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</si>
  <si>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</si>
  <si>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</si>
  <si>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</si>
  <si>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</si>
  <si>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</si>
  <si>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</si>
  <si>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</si>
  <si>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</si>
  <si>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</si>
  <si>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</si>
  <si>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</si>
  <si>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</si>
  <si>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</si>
  <si>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</si>
  <si>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</si>
  <si>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</si>
  <si>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</si>
  <si>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</si>
  <si>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</si>
  <si>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</si>
  <si>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</si>
  <si>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</si>
  <si>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</si>
  <si>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</si>
  <si>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</si>
  <si>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</si>
  <si>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</si>
  <si>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</si>
  <si>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</si>
  <si>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</si>
  <si>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</si>
  <si>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</si>
  <si>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</si>
  <si>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</si>
  <si>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</si>
  <si>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</si>
  <si>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</si>
  <si>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</si>
  <si>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</si>
  <si>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</si>
  <si>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</si>
  <si>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</si>
  <si>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</si>
  <si>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</si>
  <si>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</si>
  <si>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</si>
  <si>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</si>
  <si>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</si>
  <si>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</si>
  <si>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</si>
  <si>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</si>
  <si>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</si>
  <si>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</si>
  <si>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</si>
  <si>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</si>
  <si>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</si>
  <si>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</si>
  <si>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</si>
  <si>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</si>
  <si>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</si>
  <si>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</si>
  <si>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</si>
  <si>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</si>
  <si>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</si>
  <si>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</si>
  <si>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</si>
  <si>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</si>
  <si>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</si>
  <si>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</si>
  <si>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</si>
  <si>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</si>
  <si>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</si>
  <si>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</si>
  <si>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</si>
  <si>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</si>
  <si>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</si>
  <si>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</si>
  <si>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</si>
  <si>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</si>
  <si>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</si>
  <si>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</si>
  <si>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</si>
  <si>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</si>
  <si>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</si>
  <si>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</si>
  <si>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</si>
  <si>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</si>
  <si>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</si>
  <si>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</si>
  <si>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</si>
  <si>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</si>
  <si>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</si>
  <si>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</si>
  <si>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</si>
  <si>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</si>
  <si>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</si>
  <si>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</si>
  <si>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</si>
  <si>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</si>
  <si>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</si>
  <si>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</si>
  <si>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</si>
  <si>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</si>
  <si>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</si>
  <si>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</si>
  <si>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</si>
  <si>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</si>
  <si>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</si>
  <si>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</si>
  <si>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</si>
  <si>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</si>
  <si>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</si>
  <si>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</si>
  <si>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</si>
  <si>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</si>
  <si>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</si>
  <si>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</si>
  <si>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</si>
  <si>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</si>
  <si>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</si>
  <si>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</si>
  <si>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</si>
  <si>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</si>
  <si>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</si>
  <si>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</si>
  <si>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</si>
  <si>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</si>
  <si>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</si>
  <si>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</si>
  <si>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</si>
  <si>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</si>
  <si>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</si>
  <si>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</si>
  <si>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</si>
  <si>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</si>
  <si>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</si>
  <si>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</si>
  <si>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</si>
  <si>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</si>
  <si>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</si>
  <si>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</si>
  <si>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</si>
  <si>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</si>
  <si>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</si>
  <si>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</si>
  <si>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</si>
  <si>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</si>
  <si>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</si>
  <si>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</si>
  <si>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</si>
  <si>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</si>
  <si>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</si>
  <si>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</si>
  <si>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</si>
  <si>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</si>
  <si>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</si>
  <si>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</si>
  <si>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</si>
  <si>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</si>
  <si>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</si>
  <si>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</si>
  <si>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</si>
  <si>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</si>
  <si>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</si>
  <si>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</si>
  <si>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</si>
  <si>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</si>
  <si>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</si>
  <si>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</si>
  <si>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</si>
  <si>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</si>
  <si>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</si>
  <si>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</si>
  <si>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</si>
  <si>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</si>
  <si>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</si>
  <si>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</si>
  <si>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</si>
  <si>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</si>
  <si>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</si>
  <si>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</si>
  <si>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</si>
  <si>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</si>
  <si>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</si>
  <si>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</si>
  <si>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</si>
  <si>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</si>
  <si>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</si>
  <si>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</si>
  <si>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</si>
  <si>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</si>
  <si>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</si>
  <si>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</si>
  <si>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</si>
  <si>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</si>
  <si>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</si>
  <si>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</si>
  <si>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</si>
  <si>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</si>
  <si>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</si>
  <si>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</si>
  <si>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</si>
  <si>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</si>
  <si>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</si>
  <si>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</si>
  <si>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</si>
  <si>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</si>
  <si>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</si>
  <si>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</si>
  <si>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</si>
  <si>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</si>
  <si>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</si>
  <si>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</si>
  <si>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</si>
  <si>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</si>
  <si>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</si>
  <si>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</si>
  <si>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</si>
  <si>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</si>
  <si>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</si>
  <si>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</si>
  <si>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</si>
  <si>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</si>
  <si>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</si>
  <si>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</si>
  <si>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</si>
  <si>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</si>
  <si>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</si>
  <si>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</si>
  <si>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</si>
  <si>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</si>
  <si>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</si>
  <si>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</si>
  <si>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</si>
  <si>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</si>
  <si>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</si>
  <si>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</si>
  <si>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</si>
  <si>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</si>
  <si>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</si>
  <si>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</si>
  <si>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</si>
  <si>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</si>
  <si>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</si>
  <si>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</si>
  <si>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</si>
  <si>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</si>
  <si>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</si>
  <si>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</si>
  <si>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</si>
  <si>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</si>
  <si>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</si>
  <si>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</si>
  <si>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</si>
  <si>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</si>
  <si>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</si>
  <si>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</si>
  <si>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</si>
  <si>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</si>
  <si>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</si>
  <si>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</si>
  <si>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</si>
  <si>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</si>
  <si>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</si>
  <si>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</si>
  <si>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</si>
  <si>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</si>
  <si>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</si>
  <si>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</si>
  <si>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</si>
  <si>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</si>
  <si>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</si>
  <si>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</si>
  <si>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</si>
  <si>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</si>
  <si>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</si>
  <si>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</si>
  <si>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</si>
  <si>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</si>
  <si>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</si>
  <si>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</si>
  <si>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</si>
  <si>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</si>
  <si>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</si>
  <si>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</si>
  <si>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</si>
  <si>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</si>
  <si>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</si>
  <si>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</si>
  <si>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</si>
  <si>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</si>
  <si>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</si>
  <si>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</si>
  <si>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</si>
  <si>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</si>
  <si>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</si>
  <si>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</si>
  <si>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</si>
  <si>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</si>
  <si>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</si>
  <si>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</si>
  <si>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</si>
  <si>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</si>
  <si>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</si>
  <si>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</si>
  <si>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</si>
  <si>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</si>
  <si>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</si>
  <si>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</si>
  <si>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</si>
  <si>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</si>
  <si>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</si>
  <si>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</si>
  <si>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</si>
  <si>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</si>
  <si>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</si>
  <si>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</si>
  <si>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</si>
  <si>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</si>
  <si>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</si>
  <si>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</si>
  <si>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</si>
  <si>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</si>
  <si>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</si>
  <si>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</si>
  <si>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</si>
  <si>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</si>
  <si>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</si>
  <si>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</si>
  <si>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</si>
  <si>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</si>
  <si>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</si>
  <si>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</si>
  <si>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</si>
  <si>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</si>
  <si>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</si>
  <si>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</si>
  <si>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</si>
  <si>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</si>
  <si>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</si>
  <si>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</si>
  <si>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</si>
  <si>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</si>
  <si>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</si>
  <si>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</si>
  <si>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</si>
  <si>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</si>
  <si>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</si>
  <si>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</si>
  <si>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</si>
  <si>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</si>
  <si>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</si>
  <si>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</si>
  <si>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</si>
  <si>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</si>
  <si>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</si>
  <si>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</si>
  <si>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</si>
  <si>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</si>
  <si>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</si>
  <si>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</si>
  <si>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</si>
  <si>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</si>
  <si>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</si>
  <si>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</si>
  <si>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</si>
  <si>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</si>
  <si>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</si>
  <si>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</si>
  <si>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</si>
  <si>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</si>
  <si>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</si>
  <si>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</si>
  <si>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</si>
  <si>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</si>
  <si>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</si>
  <si>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</si>
  <si>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</si>
  <si>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</si>
  <si>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</si>
  <si>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</si>
  <si>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</si>
  <si>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</si>
  <si>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</si>
  <si>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</si>
  <si>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</si>
  <si>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</si>
  <si>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</si>
  <si>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</si>
  <si>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</si>
  <si>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</si>
  <si>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</si>
  <si>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</si>
  <si>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</si>
  <si>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</si>
  <si>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</si>
  <si>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</si>
  <si>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</si>
  <si>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</si>
  <si>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</si>
  <si>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</si>
  <si>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</si>
  <si>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</si>
  <si>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</si>
  <si>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</si>
  <si>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</si>
  <si>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</si>
  <si>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</si>
  <si>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</si>
  <si>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</si>
  <si>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</si>
  <si>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</si>
  <si>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</si>
  <si>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</si>
  <si>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</si>
  <si>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</si>
  <si>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</si>
  <si>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</si>
  <si>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</si>
  <si>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</si>
  <si>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</si>
  <si>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</si>
  <si>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</si>
  <si>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</si>
  <si>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</si>
  <si>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</si>
  <si>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</si>
  <si>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</si>
  <si>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</si>
  <si>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</si>
  <si>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</si>
  <si>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</si>
  <si>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</si>
  <si>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</si>
  <si>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</si>
  <si>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</si>
  <si>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</si>
  <si>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</si>
  <si>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</si>
  <si>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</si>
  <si>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</si>
  <si>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</si>
  <si>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</si>
  <si>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</si>
  <si>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</si>
  <si>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</si>
  <si>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</si>
  <si>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</si>
  <si>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</si>
  <si>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</si>
  <si>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</si>
  <si>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</si>
  <si>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</si>
  <si>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</si>
  <si>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</si>
  <si>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</si>
  <si>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</si>
  <si>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</si>
  <si>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</si>
  <si>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</si>
  <si>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</si>
  <si>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</si>
  <si>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</si>
  <si>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</si>
  <si>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</si>
  <si>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</si>
  <si>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</si>
  <si>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</si>
  <si>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</si>
  <si>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</si>
  <si>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</si>
  <si>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</si>
  <si>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</si>
  <si>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</si>
  <si>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</si>
  <si>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</si>
  <si>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</si>
  <si>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</si>
  <si>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</si>
  <si>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</si>
  <si>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</si>
  <si>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</si>
  <si>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</si>
  <si>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</si>
  <si>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</si>
  <si>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</si>
  <si>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</si>
  <si>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</si>
  <si>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</si>
  <si>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</si>
  <si>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</si>
  <si>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</si>
  <si>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</si>
  <si>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</si>
  <si>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</si>
  <si>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</si>
  <si>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</si>
  <si>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</si>
  <si>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</si>
  <si>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</si>
  <si>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</si>
  <si>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</si>
  <si>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</si>
  <si>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</si>
  <si>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</si>
  <si>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</si>
  <si>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</si>
  <si>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</si>
  <si>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</si>
  <si>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</si>
  <si>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</si>
  <si>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</si>
  <si>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</si>
  <si>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</si>
  <si>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</si>
  <si>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</si>
  <si>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</si>
  <si>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</si>
  <si>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</si>
  <si>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</si>
  <si>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</si>
  <si>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</si>
  <si>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</si>
  <si>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</si>
  <si>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</si>
  <si>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</si>
  <si>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</si>
  <si>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</si>
  <si>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</si>
  <si>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</si>
  <si>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</si>
  <si>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</si>
  <si>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</si>
  <si>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</si>
  <si>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</si>
  <si>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</si>
  <si>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</si>
  <si>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</si>
  <si>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</si>
  <si>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</si>
  <si>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</si>
  <si>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</si>
  <si>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</si>
  <si>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</si>
  <si>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</si>
  <si>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</si>
  <si>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</si>
  <si>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</si>
  <si>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</si>
  <si>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</si>
  <si>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</si>
  <si>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</si>
  <si>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</si>
  <si>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</si>
  <si>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</si>
  <si>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</si>
  <si>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</si>
  <si>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</si>
  <si>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</si>
  <si>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</si>
  <si>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</si>
  <si>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</si>
  <si>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</si>
  <si>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</si>
  <si>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</si>
  <si>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</si>
  <si>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</si>
  <si>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</si>
  <si>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</si>
  <si>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</si>
  <si>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</si>
  <si>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</si>
  <si>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</si>
  <si>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</si>
  <si>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</si>
  <si>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</si>
  <si>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</si>
  <si>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</si>
  <si>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</si>
  <si>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</si>
  <si>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</si>
  <si>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</si>
  <si>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</si>
  <si>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</si>
  <si>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</si>
  <si>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</si>
  <si>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</si>
  <si>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</si>
  <si>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</si>
  <si>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</si>
  <si>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</si>
  <si>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</si>
  <si>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</si>
  <si>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</si>
  <si>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</si>
  <si>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</si>
  <si>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</si>
  <si>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</si>
  <si>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</si>
  <si>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</si>
  <si>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</si>
  <si>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</si>
  <si>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</si>
  <si>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</si>
  <si>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</si>
  <si>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</si>
  <si>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</si>
  <si>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</si>
  <si>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</si>
  <si>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</si>
  <si>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</si>
  <si>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</si>
  <si>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</si>
  <si>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</si>
  <si>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</si>
  <si>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</si>
  <si>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</si>
  <si>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</si>
  <si>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</si>
  <si>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</si>
  <si>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</si>
  <si>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</si>
  <si>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</si>
  <si>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</si>
  <si>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</si>
  <si>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</si>
  <si>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</si>
  <si>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</si>
  <si>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</si>
  <si>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</si>
  <si>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</si>
  <si>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</si>
  <si>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</si>
  <si>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</si>
  <si>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</si>
  <si>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</si>
  <si>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</si>
  <si>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</si>
  <si>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</si>
  <si>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</si>
  <si>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</si>
  <si>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</si>
  <si>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</si>
  <si>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</si>
  <si>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</si>
  <si>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</si>
  <si>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</si>
  <si>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</si>
  <si>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</si>
  <si>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</si>
  <si>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</si>
  <si>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</si>
  <si>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</si>
  <si>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</si>
  <si>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</si>
  <si>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</si>
  <si>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</si>
  <si>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</si>
  <si>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</si>
  <si>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</si>
  <si>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</si>
  <si>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</si>
  <si>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</si>
  <si>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</si>
  <si>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</si>
  <si>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</si>
  <si>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</si>
  <si>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</si>
  <si>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</si>
  <si>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</si>
  <si>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</si>
  <si>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</si>
  <si>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</si>
  <si>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</si>
  <si>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</si>
  <si>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</si>
  <si>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</si>
  <si>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</si>
  <si>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</si>
  <si>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</si>
  <si>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</si>
  <si>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</si>
  <si>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</si>
  <si>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</si>
  <si>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</si>
  <si>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</si>
  <si>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</si>
  <si>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</si>
  <si>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</si>
  <si>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</si>
  <si>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</si>
  <si>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</si>
  <si>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</si>
  <si>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</si>
  <si>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</si>
  <si>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</si>
  <si>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</si>
  <si>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</si>
  <si>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</si>
  <si>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</si>
  <si>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</si>
  <si>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</si>
  <si>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</si>
  <si>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</si>
  <si>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</si>
  <si>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</si>
  <si>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</si>
  <si>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</si>
  <si>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</si>
  <si>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</si>
  <si>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</si>
  <si>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</si>
  <si>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</si>
  <si>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</si>
  <si>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</si>
  <si>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</si>
  <si>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</si>
  <si>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</si>
  <si>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</si>
  <si>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</si>
  <si>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</si>
  <si>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</si>
  <si>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</si>
  <si>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</si>
  <si>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</si>
  <si>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</si>
  <si>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</si>
  <si>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</si>
  <si>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</si>
  <si>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</si>
  <si>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</si>
  <si>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</si>
  <si>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</si>
  <si>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</si>
  <si>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</si>
  <si>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</si>
  <si>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</si>
  <si>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</si>
  <si>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</si>
  <si>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</si>
  <si>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</si>
  <si>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</si>
  <si>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</si>
  <si>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</si>
  <si>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</si>
  <si>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</si>
  <si>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</si>
  <si>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</si>
  <si>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</si>
  <si>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</si>
  <si>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</si>
  <si>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</si>
  <si>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</si>
  <si>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</si>
  <si>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</si>
  <si>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</si>
  <si>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</si>
  <si>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</si>
  <si>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</si>
  <si>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</si>
  <si>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</si>
  <si>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</si>
  <si>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</si>
  <si>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</si>
  <si>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</si>
  <si>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</si>
  <si>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</si>
  <si>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</si>
  <si>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</si>
  <si>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</si>
  <si>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</si>
  <si>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</si>
  <si>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</si>
  <si>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</si>
  <si>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</si>
  <si>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</si>
  <si>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</si>
  <si>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</si>
  <si>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</si>
  <si>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</si>
  <si>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</si>
  <si>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</si>
  <si>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</si>
  <si>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</si>
  <si>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</si>
  <si>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</si>
  <si>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</si>
  <si>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</si>
  <si>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</si>
  <si>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</si>
  <si>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</si>
  <si>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</si>
  <si>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</si>
  <si>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</si>
  <si>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</si>
  <si>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</si>
  <si>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</si>
  <si>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</si>
  <si>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</si>
  <si>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</si>
  <si>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</si>
  <si>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</si>
  <si>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</si>
  <si>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</si>
  <si>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</si>
  <si>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</si>
  <si>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</si>
  <si>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</si>
  <si>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</si>
  <si>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</si>
  <si>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</si>
  <si>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</si>
  <si>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</si>
  <si>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</si>
  <si>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</si>
  <si>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</si>
  <si>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</si>
  <si>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</si>
  <si>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</si>
  <si>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</si>
  <si>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</si>
  <si>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</si>
  <si>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</si>
  <si>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</si>
  <si>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</si>
  <si>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</si>
  <si>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</si>
  <si>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</si>
  <si>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</si>
  <si>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</si>
  <si>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</si>
  <si>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</si>
  <si>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</si>
  <si>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</si>
  <si>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</si>
  <si>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</si>
  <si>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</si>
  <si>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</si>
  <si>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</si>
  <si>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</si>
  <si>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</si>
  <si>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</si>
  <si>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</si>
  <si>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</si>
  <si>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</si>
  <si>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</si>
  <si>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</si>
  <si>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</si>
  <si>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</si>
  <si>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</si>
  <si>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</si>
  <si>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</si>
  <si>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</si>
  <si>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</si>
  <si>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</si>
  <si>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</si>
  <si>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</si>
  <si>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</si>
  <si>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</si>
  <si>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</si>
  <si>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</si>
  <si>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</si>
  <si>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</si>
  <si>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</si>
  <si>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</si>
  <si>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</si>
  <si>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</si>
  <si>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</si>
  <si>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</si>
  <si>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</si>
  <si>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</si>
  <si>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</si>
  <si>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</si>
  <si>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</si>
  <si>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</si>
  <si>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</si>
  <si>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</si>
  <si>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</si>
  <si>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</si>
  <si>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</si>
  <si>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</si>
  <si>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</si>
  <si>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</si>
  <si>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</si>
  <si>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</si>
  <si>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</si>
  <si>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</si>
  <si>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</si>
  <si>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</si>
  <si>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</si>
  <si>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</si>
  <si>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</si>
  <si>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</si>
  <si>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</si>
  <si>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</si>
  <si>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</si>
  <si>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</si>
  <si>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</si>
  <si>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</si>
  <si>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</si>
  <si>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</si>
  <si>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</si>
  <si>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</si>
  <si>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</si>
  <si>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</si>
  <si>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</si>
  <si>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</si>
  <si>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</si>
  <si>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</si>
  <si>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</si>
  <si>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</si>
  <si>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</si>
  <si>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</si>
  <si>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</si>
  <si>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</si>
  <si>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</si>
  <si>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</si>
  <si>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</si>
  <si>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</si>
  <si>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</si>
  <si>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</si>
  <si>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</si>
  <si>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</si>
  <si>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</si>
  <si>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</si>
  <si>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</si>
  <si>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</si>
  <si>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</si>
  <si>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</si>
  <si>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</si>
  <si>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</si>
  <si>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</si>
  <si>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</si>
  <si>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</si>
  <si>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</si>
  <si>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</si>
  <si>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</si>
  <si>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</si>
  <si>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</si>
  <si>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</si>
  <si>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</si>
  <si>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</si>
  <si>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</si>
  <si>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</si>
  <si>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</si>
  <si>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</si>
  <si>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</si>
  <si>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</si>
  <si>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</si>
  <si>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</si>
  <si>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</si>
  <si>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</si>
  <si>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</si>
  <si>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</si>
  <si>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</si>
  <si>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</si>
  <si>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</si>
  <si>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</si>
  <si>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</si>
  <si>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</si>
  <si>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</si>
  <si>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</si>
  <si>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</si>
  <si>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</si>
  <si>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</si>
  <si>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</si>
  <si>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</si>
  <si>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</si>
  <si>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</si>
  <si>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</si>
  <si>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</si>
  <si>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</si>
  <si>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</si>
  <si>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</si>
  <si>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</si>
  <si>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</si>
  <si>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</si>
  <si>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</si>
  <si>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</si>
  <si>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</si>
  <si>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</si>
  <si>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</si>
  <si>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</si>
  <si>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</si>
  <si>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</si>
  <si>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</si>
  <si>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</si>
  <si>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</si>
  <si>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</si>
  <si>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</si>
  <si>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</si>
  <si>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</si>
  <si>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</si>
  <si>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</si>
  <si>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</si>
  <si>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</si>
  <si>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</si>
  <si>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</si>
  <si>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</si>
  <si>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</si>
  <si>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</si>
  <si>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</si>
  <si>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</si>
  <si>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</si>
  <si>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</si>
  <si>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</si>
  <si>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</si>
  <si>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</si>
  <si>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</si>
  <si>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</si>
  <si>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</si>
  <si>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</si>
  <si>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</si>
  <si>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</si>
  <si>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</si>
  <si>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</si>
  <si>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</si>
  <si>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</si>
  <si>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</si>
  <si>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</si>
  <si>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</si>
  <si>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</si>
  <si>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</si>
  <si>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</si>
  <si>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</si>
  <si>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</si>
  <si>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</si>
  <si>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</si>
  <si>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</si>
  <si>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</si>
  <si>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</si>
  <si>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</si>
  <si>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</si>
  <si>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</si>
  <si>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</si>
  <si>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</si>
  <si>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</si>
  <si>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</si>
  <si>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</si>
  <si>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</si>
  <si>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</si>
  <si>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</si>
  <si>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</si>
  <si>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</si>
  <si>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</si>
  <si>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</si>
  <si>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</si>
  <si>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</si>
  <si>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</si>
  <si>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</si>
  <si>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</si>
  <si>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</si>
  <si>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</si>
  <si>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</si>
  <si>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</si>
  <si>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</si>
  <si>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</si>
  <si>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</si>
  <si>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</si>
  <si>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</si>
  <si>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</si>
  <si>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</si>
  <si>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</si>
  <si>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</si>
  <si>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</si>
  <si>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</si>
  <si>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</si>
  <si>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</si>
  <si>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</si>
  <si>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</si>
  <si>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</si>
  <si>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</si>
  <si>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</si>
  <si>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</si>
  <si>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</si>
  <si>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</si>
  <si>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</si>
  <si>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</si>
  <si>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</si>
  <si>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</si>
  <si>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</si>
  <si>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</si>
  <si>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</si>
  <si>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</si>
  <si>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</si>
  <si>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</si>
  <si>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</si>
  <si>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</si>
  <si>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</si>
  <si>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</si>
  <si>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</si>
  <si>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</si>
  <si>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</si>
  <si>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</si>
  <si>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</si>
  <si>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</si>
  <si>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</si>
  <si>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</si>
  <si>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</si>
  <si>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</si>
  <si>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</si>
  <si>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</si>
  <si>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</si>
  <si>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</si>
  <si>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</si>
  <si>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</si>
  <si>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</si>
  <si>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</si>
  <si>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</si>
  <si>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</si>
  <si>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</si>
  <si>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</si>
  <si>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</si>
  <si>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</si>
  <si>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</si>
  <si>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</si>
  <si>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</si>
  <si>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</si>
  <si>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</si>
  <si>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</si>
  <si>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</si>
  <si>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</si>
  <si>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</si>
  <si>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</si>
  <si>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</si>
  <si>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</si>
  <si>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</si>
  <si>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</si>
  <si>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</si>
  <si>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</si>
  <si>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</si>
  <si>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</si>
  <si>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</si>
  <si>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</si>
  <si>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</si>
  <si>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</si>
  <si>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</si>
  <si>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</si>
  <si>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</si>
  <si>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</si>
  <si>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</si>
  <si>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</si>
  <si>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</si>
  <si>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</si>
  <si>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</si>
  <si>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</si>
  <si>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</si>
  <si>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</si>
  <si>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</si>
  <si>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</si>
  <si>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</si>
  <si>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</si>
  <si>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</si>
  <si>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</si>
  <si>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</si>
  <si>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</si>
  <si>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</si>
  <si>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</si>
  <si>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</si>
  <si>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</si>
  <si>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</si>
  <si>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</si>
  <si>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</si>
  <si>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</si>
  <si>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</si>
  <si>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</si>
  <si>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</si>
  <si>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</si>
  <si>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</si>
  <si>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</si>
  <si>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</si>
  <si>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</si>
  <si>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</si>
  <si>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</si>
  <si>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</si>
  <si>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</si>
  <si>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</si>
  <si>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</si>
  <si>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</si>
  <si>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</si>
  <si>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</si>
  <si>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</si>
  <si>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</si>
  <si>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</si>
  <si>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</si>
  <si>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</si>
  <si>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</si>
  <si>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</si>
  <si>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</si>
  <si>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</si>
  <si>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</si>
  <si>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</si>
  <si>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</si>
  <si>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</si>
  <si>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</si>
  <si>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</si>
  <si>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</si>
  <si>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</si>
  <si>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</si>
  <si>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</si>
  <si>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</si>
  <si>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</si>
  <si>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</si>
  <si>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</si>
  <si>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</si>
  <si>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</si>
  <si>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</si>
  <si>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</si>
  <si>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</si>
  <si>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</si>
  <si>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</si>
  <si>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</si>
  <si>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</si>
  <si>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</si>
  <si>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</si>
  <si>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</si>
  <si>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</si>
  <si>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</si>
  <si>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</si>
  <si>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</si>
  <si>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</si>
  <si>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</si>
  <si>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</si>
  <si>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</si>
  <si>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</si>
  <si>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</si>
  <si>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</si>
  <si>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</si>
  <si>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</si>
  <si>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</si>
  <si>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</si>
  <si>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</si>
  <si>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</si>
  <si>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</si>
  <si>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</si>
  <si>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</si>
  <si>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</si>
  <si>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</si>
  <si>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</si>
  <si>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</si>
  <si>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</si>
  <si>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</si>
  <si>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</si>
  <si>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</si>
  <si>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</si>
  <si>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</si>
  <si>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</si>
  <si>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</si>
  <si>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</si>
  <si>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</si>
  <si>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</si>
  <si>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</si>
  <si>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</si>
  <si>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</si>
  <si>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</si>
  <si>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</si>
  <si>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</si>
  <si>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</si>
  <si>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</si>
  <si>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</si>
  <si>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</si>
  <si>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</si>
  <si>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</si>
  <si>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</si>
  <si>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</si>
  <si>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</si>
  <si>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</si>
  <si>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</si>
  <si>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</si>
  <si>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</si>
  <si>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</si>
  <si>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</si>
  <si>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</si>
  <si>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</si>
  <si>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</si>
  <si>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</si>
  <si>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</si>
  <si>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</si>
  <si>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</si>
  <si>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</si>
  <si>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</si>
  <si>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</si>
  <si>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</si>
  <si>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</si>
  <si>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</si>
  <si>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</si>
  <si>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</si>
  <si>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</si>
  <si>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</si>
  <si>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</si>
  <si>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</si>
  <si>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</si>
  <si>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</si>
  <si>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</si>
  <si>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</si>
  <si>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</si>
  <si>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</si>
  <si>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</si>
  <si>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</si>
  <si>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</si>
  <si>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</si>
  <si>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</si>
  <si>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</si>
  <si>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</si>
  <si>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</si>
  <si>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</si>
  <si>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</si>
  <si>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</si>
  <si>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</si>
  <si>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</si>
  <si>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</si>
  <si>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</si>
  <si>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</si>
  <si>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</si>
  <si>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</si>
  <si>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</si>
  <si>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</si>
  <si>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</si>
  <si>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</si>
  <si>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</si>
  <si>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</si>
  <si>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</si>
  <si>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</si>
  <si>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</si>
  <si>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</si>
  <si>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</si>
  <si>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</si>
  <si>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</si>
  <si>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</si>
  <si>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</si>
  <si>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</si>
  <si>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</si>
  <si>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</si>
  <si>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</si>
  <si>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</si>
  <si>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</si>
  <si>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</si>
  <si>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</si>
  <si>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</si>
  <si>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</si>
  <si>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</si>
  <si>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</si>
  <si>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</si>
  <si>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</si>
  <si>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</si>
  <si>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</si>
  <si>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</si>
  <si>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</si>
  <si>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</si>
  <si>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</si>
  <si>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</si>
  <si>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</si>
  <si>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</si>
  <si>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</si>
  <si>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</si>
  <si>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</si>
  <si>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</si>
  <si>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</si>
  <si>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</si>
  <si>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</si>
  <si>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</si>
  <si>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</si>
  <si>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</si>
  <si>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</si>
  <si>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</si>
  <si>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</si>
  <si>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</si>
  <si>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</si>
  <si>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</si>
  <si>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</si>
  <si>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</si>
  <si>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</si>
  <si>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</si>
  <si>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</si>
  <si>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</si>
  <si>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</si>
  <si>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</si>
  <si>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</si>
  <si>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</si>
  <si>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</si>
  <si>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</si>
  <si>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</si>
  <si>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</si>
  <si>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</si>
  <si>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</si>
  <si>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</si>
  <si>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</si>
  <si>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</si>
  <si>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</si>
  <si>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</si>
  <si>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</si>
  <si>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</si>
  <si>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</si>
  <si>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</si>
  <si>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</si>
  <si>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</si>
  <si>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</si>
  <si>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</si>
  <si>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</si>
  <si>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</si>
  <si>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</si>
  <si>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</si>
  <si>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</si>
  <si>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</si>
  <si>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</si>
  <si>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</si>
  <si>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</si>
  <si>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</si>
  <si>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</si>
  <si>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</si>
  <si>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</si>
  <si>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</si>
  <si>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</si>
  <si>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</si>
  <si>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</si>
  <si>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</si>
  <si>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</si>
  <si>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</si>
  <si>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</si>
  <si>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</si>
  <si>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</si>
  <si>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</si>
  <si>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</si>
  <si>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</si>
  <si>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</si>
  <si>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</si>
  <si>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</si>
  <si>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</si>
  <si>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</si>
  <si>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</si>
  <si>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</si>
  <si>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</si>
  <si>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</si>
  <si>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</si>
  <si>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</si>
  <si>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</si>
  <si>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</si>
  <si>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</si>
  <si>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</si>
  <si>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</si>
  <si>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</si>
  <si>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</si>
  <si>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</si>
  <si>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</si>
  <si>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</si>
  <si>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</si>
  <si>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</si>
  <si>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</si>
  <si>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</si>
  <si>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</si>
  <si>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</si>
  <si>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</si>
  <si>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</si>
  <si>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</si>
  <si>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</si>
  <si>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</si>
  <si>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</si>
  <si>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</si>
  <si>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</si>
  <si>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</si>
  <si>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</si>
  <si>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</si>
  <si>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</si>
  <si>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</si>
  <si>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</si>
  <si>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</si>
  <si>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</si>
  <si>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</si>
  <si>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</si>
  <si>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</si>
  <si>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</si>
  <si>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</si>
  <si>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</si>
  <si>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</si>
  <si>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</si>
  <si>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</si>
  <si>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</si>
  <si>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</si>
  <si>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</si>
  <si>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</si>
  <si>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</si>
  <si>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</si>
  <si>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</si>
  <si>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</si>
  <si>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</si>
  <si>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</si>
  <si>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</si>
  <si>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</si>
  <si>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</si>
  <si>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</si>
  <si>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</si>
  <si>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</si>
  <si>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</si>
  <si>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</si>
  <si>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</si>
  <si>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</si>
  <si>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</si>
  <si>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</si>
  <si>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</si>
  <si>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</si>
  <si>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</si>
  <si>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</si>
  <si>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</si>
  <si>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</si>
  <si>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</si>
  <si>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</si>
  <si>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</si>
  <si>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</si>
  <si>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</si>
  <si>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</si>
  <si>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</si>
  <si>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</si>
  <si>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</si>
  <si>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</si>
  <si>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</si>
  <si>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</si>
  <si>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</si>
  <si>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</si>
  <si>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</si>
  <si>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</si>
  <si>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</si>
  <si>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</si>
  <si>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</si>
  <si>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</si>
  <si>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</si>
  <si>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</si>
  <si>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</si>
  <si>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</si>
  <si>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</si>
  <si>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</si>
  <si>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</si>
  <si>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</si>
  <si>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</si>
  <si>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</si>
  <si>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</si>
  <si>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</si>
  <si>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</si>
  <si>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</si>
  <si>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</si>
  <si>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</si>
  <si>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</si>
  <si>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</si>
  <si>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</si>
  <si>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</si>
  <si>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</si>
  <si>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</si>
  <si>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</si>
  <si>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</si>
  <si>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</si>
  <si>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</si>
  <si>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</si>
  <si>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</si>
  <si>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</si>
  <si>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</si>
  <si>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</si>
  <si>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</si>
  <si>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</si>
  <si>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</si>
  <si>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</si>
  <si>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</si>
  <si>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</si>
  <si>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</si>
  <si>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</si>
  <si>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</si>
  <si>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</si>
  <si>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</si>
  <si>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</si>
  <si>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</si>
  <si>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</si>
  <si>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</si>
  <si>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</si>
  <si>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</si>
  <si>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</si>
  <si>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</si>
  <si>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</si>
  <si>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</si>
  <si>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</si>
  <si>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</si>
  <si>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</si>
  <si>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</si>
  <si>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</si>
  <si>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</si>
  <si>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</si>
  <si>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</si>
  <si>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</si>
  <si>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</si>
  <si>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</si>
  <si>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</si>
  <si>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</si>
  <si>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</si>
  <si>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</si>
  <si>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</si>
  <si>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</si>
  <si>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</si>
  <si>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</si>
  <si>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</si>
  <si>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</si>
  <si>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</si>
  <si>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</si>
  <si>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</si>
  <si>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</si>
  <si>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</si>
  <si>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</si>
  <si>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</si>
  <si>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</si>
  <si>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</si>
  <si>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</si>
  <si>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</si>
  <si>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</si>
  <si>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</si>
  <si>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</si>
  <si>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</si>
  <si>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</si>
  <si>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</si>
  <si>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</si>
  <si>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</si>
  <si>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</si>
  <si>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</si>
  <si>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</si>
  <si>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</si>
  <si>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</si>
  <si>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</si>
  <si>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</si>
  <si>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</si>
  <si>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</si>
  <si>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</si>
  <si>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</si>
  <si>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</si>
  <si>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</si>
  <si>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</si>
  <si>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</si>
  <si>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</si>
  <si>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</si>
  <si>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</si>
  <si>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</si>
  <si>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</si>
  <si>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</si>
  <si>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</si>
  <si>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</si>
  <si>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</si>
  <si>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</si>
  <si>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</si>
  <si>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</si>
  <si>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</si>
  <si>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</si>
  <si>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</si>
  <si>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</si>
  <si>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</si>
  <si>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</si>
  <si>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</si>
  <si>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</si>
  <si>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</si>
  <si>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</si>
  <si>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</si>
  <si>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</si>
  <si>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</si>
  <si>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</si>
  <si>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</si>
  <si>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</si>
  <si>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</si>
  <si>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</si>
  <si>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</si>
  <si>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</si>
  <si>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</si>
  <si>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</si>
  <si>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</si>
  <si>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</si>
  <si>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</si>
  <si>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</si>
  <si>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</si>
  <si>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</si>
  <si>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</si>
  <si>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</si>
  <si>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</si>
  <si>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</si>
  <si>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</si>
  <si>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</si>
  <si>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</si>
  <si>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</si>
  <si>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</si>
  <si>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</si>
  <si>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</si>
  <si>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</si>
  <si>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</si>
  <si>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</si>
  <si>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</si>
  <si>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</si>
  <si>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</si>
  <si>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</si>
  <si>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</si>
  <si>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</si>
  <si>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</si>
  <si>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</si>
  <si>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</si>
  <si>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</si>
  <si>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</si>
  <si>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</si>
  <si>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</si>
  <si>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</si>
  <si>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</si>
  <si>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</si>
  <si>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</si>
  <si>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</si>
  <si>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</si>
  <si>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</si>
  <si>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</si>
  <si>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</si>
  <si>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</si>
  <si>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</si>
  <si>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</si>
  <si>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</si>
  <si>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</si>
  <si>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</si>
  <si>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</si>
  <si>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</si>
  <si>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</si>
  <si>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</si>
  <si>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</si>
  <si>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</si>
  <si>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</si>
  <si>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</si>
  <si>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</si>
  <si>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</si>
  <si>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</si>
  <si>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</si>
  <si>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</si>
  <si>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</si>
  <si>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</si>
  <si>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</si>
  <si>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</si>
  <si>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</si>
  <si>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</si>
  <si>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</si>
  <si>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</si>
  <si>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</si>
  <si>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</si>
  <si>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</si>
  <si>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</si>
  <si>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</si>
  <si>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</si>
  <si>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</si>
  <si>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</si>
  <si>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</si>
  <si>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</si>
  <si>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</si>
  <si>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</si>
  <si>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</si>
  <si>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</si>
  <si>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</si>
  <si>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</si>
  <si>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</si>
  <si>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</si>
  <si>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</si>
  <si>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</si>
  <si>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</si>
  <si>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</si>
  <si>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</si>
  <si>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</si>
  <si>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</si>
  <si>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</si>
  <si>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</si>
  <si>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</si>
  <si>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</si>
  <si>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</si>
  <si>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</si>
  <si>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</si>
  <si>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</si>
  <si>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</si>
  <si>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</si>
  <si>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</si>
  <si>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</si>
  <si>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</si>
  <si>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</si>
  <si>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</si>
  <si>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</si>
  <si>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</si>
  <si>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</si>
  <si>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</si>
  <si>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</si>
  <si>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</si>
  <si>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</si>
  <si>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</si>
  <si>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</si>
  <si>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</si>
  <si>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</si>
  <si>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</si>
  <si>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</si>
  <si>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</si>
  <si>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</si>
  <si>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</si>
  <si>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</si>
  <si>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</si>
  <si>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</si>
  <si>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</si>
  <si>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</si>
  <si>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</si>
  <si>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</si>
  <si>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</si>
  <si>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</si>
  <si>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</si>
  <si>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</si>
  <si>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</si>
  <si>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</si>
  <si>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</si>
  <si>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</si>
  <si>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</si>
  <si>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</si>
  <si>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</si>
  <si>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</si>
  <si>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</si>
  <si>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</si>
  <si>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</si>
  <si>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</si>
  <si>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</si>
  <si>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</si>
  <si>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</si>
  <si>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</si>
  <si>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</si>
  <si>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</si>
  <si>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</si>
  <si>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</si>
  <si>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</si>
  <si>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</si>
  <si>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</si>
  <si>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</si>
  <si>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</si>
  <si>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</si>
  <si>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</si>
  <si>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</si>
  <si>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</si>
  <si>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</si>
  <si>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</si>
  <si>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</si>
  <si>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</si>
  <si>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</si>
  <si>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</si>
  <si>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</si>
  <si>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</si>
  <si>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</si>
  <si>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</si>
  <si>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</si>
  <si>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</si>
  <si>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</si>
  <si>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</si>
  <si>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</si>
  <si>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</si>
  <si>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</si>
  <si>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</si>
  <si>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</si>
  <si>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</si>
  <si>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</si>
  <si>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</si>
  <si>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</si>
  <si>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</si>
  <si>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</si>
  <si>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</si>
  <si>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</si>
  <si>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</si>
  <si>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</si>
  <si>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</si>
  <si>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</si>
  <si>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</si>
  <si>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</si>
  <si>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</si>
  <si>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</si>
  <si>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</si>
  <si>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</si>
  <si>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</si>
  <si>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</si>
  <si>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</si>
  <si>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</si>
  <si>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</si>
  <si>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</si>
  <si>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</si>
  <si>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</si>
  <si>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</si>
  <si>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</si>
  <si>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</si>
  <si>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</si>
  <si>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</si>
  <si>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</si>
  <si>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</si>
  <si>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</si>
  <si>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</si>
  <si>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</si>
  <si>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</si>
  <si>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</si>
  <si>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</si>
  <si>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</si>
  <si>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</si>
  <si>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</si>
  <si>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</si>
  <si>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</si>
  <si>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</si>
  <si>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</si>
  <si>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</si>
  <si>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</si>
  <si>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</si>
  <si>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</si>
  <si>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</si>
  <si>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</si>
  <si>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</si>
  <si>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</si>
  <si>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</si>
  <si>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</si>
  <si>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</si>
  <si>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</si>
  <si>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</si>
  <si>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</si>
  <si>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</si>
  <si>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</si>
  <si>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</si>
  <si>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</si>
  <si>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</si>
  <si>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</si>
  <si>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</si>
  <si>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</si>
  <si>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</si>
  <si>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</si>
  <si>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</si>
  <si>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</si>
  <si>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</si>
  <si>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</si>
  <si>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</si>
  <si>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</si>
  <si>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</si>
  <si>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</si>
  <si>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</si>
  <si>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</si>
  <si>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</si>
  <si>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</si>
  <si>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</si>
  <si>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</si>
  <si>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</si>
  <si>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</si>
  <si>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</si>
  <si>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</si>
  <si>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</si>
  <si>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</si>
  <si>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</si>
  <si>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</si>
  <si>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</si>
  <si>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</si>
  <si>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</si>
  <si>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</si>
  <si>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</si>
  <si>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</si>
  <si>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</si>
  <si>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</si>
  <si>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</si>
  <si>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</si>
  <si>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</si>
  <si>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</si>
  <si>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</si>
  <si>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</si>
  <si>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</si>
  <si>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</si>
  <si>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</si>
  <si>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</si>
  <si>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</si>
  <si>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</si>
  <si>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</si>
  <si>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</si>
  <si>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</si>
  <si>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</si>
  <si>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</si>
  <si>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</si>
  <si>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</si>
  <si>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</si>
  <si>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</si>
  <si>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</si>
  <si>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</si>
  <si>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</si>
  <si>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</si>
  <si>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</si>
  <si>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</si>
  <si>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</si>
  <si>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</si>
  <si>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</si>
  <si>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</si>
  <si>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</si>
  <si>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</si>
  <si>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</si>
  <si>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</si>
  <si>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</si>
  <si>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</si>
  <si>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</si>
  <si>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</si>
  <si>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</si>
  <si>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</si>
  <si>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</si>
  <si>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</si>
  <si>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</si>
  <si>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</si>
  <si>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</si>
  <si>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</si>
  <si>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</si>
  <si>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</si>
  <si>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</si>
  <si>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</si>
  <si>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</si>
  <si>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</si>
  <si>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</si>
  <si>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</si>
  <si>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</si>
  <si>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</si>
  <si>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</si>
  <si>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</si>
  <si>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</si>
  <si>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</si>
  <si>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</si>
  <si>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</si>
  <si>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</si>
  <si>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</si>
  <si>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</si>
  <si>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</si>
  <si>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</si>
  <si>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</si>
  <si>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</si>
  <si>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</si>
  <si>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</si>
  <si>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</si>
  <si>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</si>
  <si>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</si>
  <si>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</si>
  <si>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</si>
  <si>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</si>
  <si>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</si>
  <si>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</si>
  <si>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</si>
  <si>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</si>
  <si>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</si>
  <si>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</si>
  <si>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</si>
  <si>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</si>
  <si>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</si>
  <si>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</si>
  <si>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</si>
  <si>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</si>
  <si>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</si>
  <si>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</si>
  <si>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</si>
  <si>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</si>
  <si>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</si>
  <si>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</si>
  <si>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</si>
  <si>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</si>
  <si>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</si>
  <si>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</si>
  <si>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</si>
  <si>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</si>
  <si>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</si>
  <si>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</si>
  <si>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</si>
  <si>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</si>
  <si>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</si>
  <si>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</si>
  <si>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</si>
  <si>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</si>
  <si>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</si>
  <si>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</si>
  <si>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</si>
  <si>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</si>
  <si>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</si>
  <si>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</si>
  <si>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</si>
  <si>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</si>
  <si>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</si>
  <si>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</si>
  <si>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</si>
  <si>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</si>
  <si>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</si>
  <si>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</si>
  <si>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</si>
  <si>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</si>
  <si>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</si>
  <si>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</si>
  <si>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</si>
  <si>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</si>
  <si>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</si>
  <si>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</si>
  <si>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</si>
  <si>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</si>
  <si>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</si>
  <si>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</si>
  <si>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</si>
  <si>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</si>
  <si>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</si>
  <si>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</si>
  <si>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</si>
  <si>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</si>
  <si>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</si>
  <si>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</si>
  <si>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</si>
  <si>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</si>
  <si>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</si>
  <si>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</si>
  <si>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</si>
  <si>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</si>
  <si>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</si>
  <si>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</si>
  <si>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</si>
  <si>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</si>
  <si>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</si>
  <si>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</si>
  <si>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</si>
  <si>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</si>
  <si>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</si>
  <si>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</si>
  <si>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</si>
  <si>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</si>
  <si>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</si>
  <si>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</si>
  <si>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</si>
  <si>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</si>
  <si>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</si>
  <si>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</si>
  <si>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</si>
  <si>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</si>
  <si>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</si>
  <si>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</si>
  <si>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</si>
  <si>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</si>
  <si>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</si>
  <si>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</si>
  <si>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</si>
  <si>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</si>
  <si>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</si>
  <si>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</si>
  <si>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</si>
  <si>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</si>
  <si>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</si>
  <si>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</si>
  <si>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</si>
  <si>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</si>
  <si>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</si>
  <si>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</si>
  <si>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</si>
  <si>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</si>
  <si>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</si>
  <si>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</si>
  <si>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</si>
  <si>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</si>
  <si>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</si>
  <si>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</si>
  <si>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</si>
  <si>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</si>
  <si>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</si>
  <si>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</si>
  <si>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</si>
  <si>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</si>
  <si>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</si>
  <si>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</si>
  <si>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</si>
  <si>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</si>
  <si>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</si>
  <si>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</si>
  <si>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</si>
  <si>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</si>
  <si>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</si>
  <si>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</si>
  <si>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</si>
  <si>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</si>
  <si>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</si>
  <si>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</si>
  <si>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</si>
  <si>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</si>
  <si>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</si>
  <si>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</si>
  <si>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</si>
  <si>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</si>
  <si>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</si>
  <si>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</si>
  <si>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</si>
  <si>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</si>
  <si>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</si>
  <si>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</si>
  <si>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</si>
  <si>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</si>
  <si>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</si>
  <si>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</si>
  <si>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</si>
  <si>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</si>
  <si>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</si>
  <si>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</si>
  <si>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</si>
  <si>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</si>
  <si>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</si>
  <si>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</si>
  <si>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</si>
  <si>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</si>
  <si>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</si>
  <si>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</si>
  <si>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</si>
  <si>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</si>
  <si>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</si>
  <si>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</si>
  <si>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</si>
  <si>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</si>
  <si>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</si>
  <si>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</si>
  <si>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</si>
  <si>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</si>
  <si>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</si>
  <si>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</si>
  <si>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</si>
  <si>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</si>
  <si>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</si>
  <si>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</si>
  <si>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</si>
  <si>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</si>
  <si>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</si>
  <si>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</si>
  <si>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</si>
  <si>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</si>
  <si>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</si>
  <si>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</si>
  <si>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</si>
  <si>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</si>
  <si>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</si>
  <si>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</si>
  <si>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</si>
  <si>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</si>
  <si>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</si>
  <si>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</si>
  <si>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</si>
  <si>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</si>
  <si>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</si>
  <si>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</si>
  <si>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</si>
  <si>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</si>
  <si>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</si>
  <si>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</si>
  <si>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</si>
  <si>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</si>
  <si>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</si>
  <si>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</si>
  <si>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</si>
  <si>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</si>
  <si>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</si>
  <si>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</si>
  <si>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</si>
  <si>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</si>
  <si>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</si>
  <si>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</si>
  <si>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</si>
  <si>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</si>
  <si>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</si>
  <si>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</si>
  <si>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</si>
  <si>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</si>
  <si>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</si>
  <si>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</si>
  <si>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</si>
  <si>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</si>
  <si>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</si>
  <si>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</si>
  <si>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</si>
  <si>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</si>
  <si>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</si>
  <si>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</si>
  <si>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</si>
  <si>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</si>
  <si>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</si>
  <si>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</si>
  <si>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</si>
  <si>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</si>
  <si>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</si>
  <si>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</si>
  <si>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</si>
  <si>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</si>
  <si>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</si>
  <si>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</si>
  <si>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</si>
  <si>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</si>
  <si>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</si>
  <si>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</si>
  <si>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</si>
  <si>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</si>
  <si>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</si>
  <si>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</si>
  <si>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</si>
  <si>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</si>
  <si>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</si>
  <si>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</si>
  <si>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</si>
  <si>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</si>
  <si>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</si>
  <si>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</si>
  <si>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</si>
  <si>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</si>
  <si>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</si>
  <si>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</si>
  <si>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</si>
  <si>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</si>
  <si>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</si>
  <si>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</si>
  <si>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</si>
  <si>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</si>
  <si>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</si>
  <si>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</si>
  <si>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</si>
  <si>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</si>
  <si>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</si>
  <si>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</si>
  <si>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</si>
  <si>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</si>
  <si>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</si>
  <si>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</si>
  <si>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</si>
  <si>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</si>
  <si>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</si>
  <si>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</si>
  <si>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</si>
  <si>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</si>
  <si>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</si>
  <si>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</si>
  <si>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</si>
  <si>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</si>
  <si>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</si>
  <si>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</si>
  <si>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</si>
  <si>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</si>
  <si>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</si>
  <si>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</si>
  <si>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</si>
  <si>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</si>
  <si>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</si>
  <si>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</si>
  <si>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</si>
  <si>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</si>
  <si>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</si>
  <si>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</si>
  <si>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</si>
  <si>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</si>
  <si>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</si>
  <si>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</si>
  <si>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</si>
  <si>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</si>
  <si>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</si>
  <si>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</si>
  <si>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</si>
  <si>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</si>
  <si>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</si>
  <si>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</si>
  <si>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</si>
  <si>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</si>
  <si>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</si>
  <si>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</si>
  <si>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</si>
  <si>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</si>
  <si>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</si>
  <si>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</si>
  <si>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</si>
  <si>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</si>
  <si>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</si>
  <si>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</si>
  <si>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</si>
  <si>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</si>
  <si>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</si>
  <si>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</si>
  <si>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</si>
  <si>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</si>
  <si>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</si>
  <si>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</si>
  <si>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</si>
  <si>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</si>
  <si>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</si>
  <si>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</si>
  <si>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</si>
  <si>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</si>
  <si>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</si>
  <si>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</si>
  <si>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</si>
  <si>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</si>
  <si>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</si>
  <si>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</si>
  <si>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</si>
  <si>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</si>
  <si>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</si>
  <si>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</si>
  <si>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</si>
  <si>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</si>
  <si>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</si>
  <si>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</si>
  <si>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</si>
  <si>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</si>
  <si>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</si>
  <si>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</si>
  <si>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</si>
  <si>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</si>
  <si>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</si>
  <si>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</si>
  <si>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</si>
  <si>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</si>
  <si>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</si>
  <si>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</si>
  <si>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</si>
  <si>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</si>
  <si>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</si>
  <si>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</si>
  <si>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</si>
  <si>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</si>
  <si>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</si>
  <si>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</si>
  <si>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</si>
  <si>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</si>
  <si>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</si>
  <si>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</si>
  <si>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</si>
  <si>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</si>
  <si>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</si>
  <si>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</si>
  <si>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</si>
  <si>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</si>
  <si>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</si>
  <si>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</si>
  <si>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</si>
  <si>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</si>
  <si>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</si>
  <si>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</si>
  <si>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</si>
  <si>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</si>
  <si>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</si>
  <si>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</si>
  <si>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</si>
  <si>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</si>
  <si>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</si>
  <si>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</si>
  <si>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</si>
  <si>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</si>
  <si>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</si>
  <si>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</si>
  <si>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</si>
  <si>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</si>
  <si>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</si>
  <si>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</si>
  <si>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</si>
  <si>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</si>
  <si>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</si>
  <si>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</si>
  <si>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</si>
  <si>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</si>
  <si>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</si>
  <si>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</si>
  <si>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</si>
  <si>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</si>
  <si>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</si>
  <si>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</si>
  <si>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</si>
  <si>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</si>
  <si>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</si>
  <si>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</si>
  <si>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</si>
  <si>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</si>
  <si>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</si>
  <si>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</si>
  <si>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</si>
  <si>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</si>
  <si>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</si>
  <si>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</si>
  <si>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</si>
  <si>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</si>
  <si>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</si>
  <si>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</si>
  <si>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</si>
  <si>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</si>
  <si>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</si>
  <si>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</si>
  <si>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</si>
  <si>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</si>
  <si>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</si>
  <si>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</si>
  <si>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</si>
  <si>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</si>
  <si>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</si>
  <si>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</si>
  <si>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</si>
  <si>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</si>
  <si>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</si>
  <si>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</si>
  <si>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</si>
  <si>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</si>
  <si>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</si>
  <si>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</si>
  <si>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</si>
  <si>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</si>
  <si>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</si>
  <si>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</si>
  <si>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</si>
  <si>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</si>
  <si>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</si>
  <si>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</si>
  <si>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</si>
  <si>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</si>
  <si>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</si>
  <si>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</si>
  <si>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</si>
  <si>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</si>
  <si>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</si>
  <si>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</si>
  <si>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</si>
  <si>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</si>
  <si>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</si>
  <si>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</si>
  <si>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</si>
  <si>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</si>
  <si>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</si>
  <si>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</si>
  <si>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</si>
  <si>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</si>
  <si>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</si>
  <si>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</si>
  <si>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</si>
  <si>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</si>
  <si>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</si>
  <si>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</si>
  <si>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</si>
  <si>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</si>
  <si>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</si>
  <si>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</si>
  <si>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</si>
  <si>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</si>
  <si>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</si>
  <si>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</si>
  <si>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</si>
  <si>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</si>
  <si>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</si>
  <si>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</si>
  <si>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</si>
  <si>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</si>
  <si>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</si>
  <si>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</si>
  <si>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</si>
  <si>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</si>
  <si>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</si>
  <si>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</si>
  <si>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</si>
  <si>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</si>
  <si>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</si>
  <si>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</si>
  <si>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</si>
  <si>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</si>
  <si>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</si>
  <si>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</si>
  <si>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</si>
  <si>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</si>
  <si>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</si>
  <si>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</si>
  <si>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</si>
  <si>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</si>
  <si>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</si>
  <si>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</si>
  <si>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</si>
  <si>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</si>
  <si>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</si>
  <si>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</si>
  <si>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</si>
  <si>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</si>
  <si>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</si>
  <si>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</si>
  <si>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</si>
  <si>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</si>
  <si>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</si>
  <si>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</si>
  <si>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</si>
  <si>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</si>
  <si>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</si>
  <si>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</si>
  <si>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</si>
  <si>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</si>
  <si>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</si>
  <si>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</si>
  <si>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</si>
  <si>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</si>
  <si>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</si>
  <si>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</si>
  <si>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</si>
  <si>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</si>
  <si>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</si>
  <si>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</si>
  <si>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</si>
  <si>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</si>
  <si>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</si>
  <si>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</si>
  <si>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</si>
  <si>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</si>
  <si>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</si>
  <si>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</si>
  <si>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</si>
  <si>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</si>
  <si>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</si>
  <si>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</si>
  <si>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</si>
  <si>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</si>
  <si>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</si>
  <si>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</si>
  <si>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</si>
  <si>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</si>
  <si>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</si>
  <si>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</si>
  <si>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</si>
  <si>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</si>
  <si>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</si>
  <si>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</si>
  <si>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</si>
  <si>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</si>
  <si>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</si>
  <si>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</si>
  <si>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</si>
  <si>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</si>
  <si>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</si>
  <si>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</si>
  <si>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</si>
  <si>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</si>
  <si>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</si>
  <si>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</si>
  <si>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</si>
  <si>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</si>
  <si>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</si>
  <si>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</si>
  <si>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</si>
  <si>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</si>
  <si>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</si>
  <si>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</si>
  <si>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</si>
  <si>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</si>
  <si>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</si>
  <si>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</si>
  <si>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</si>
  <si>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</si>
  <si>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</si>
  <si>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</si>
  <si>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</si>
  <si>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</si>
  <si>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</si>
  <si>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</si>
  <si>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</si>
  <si>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</si>
  <si>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</si>
  <si>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</si>
  <si>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</si>
  <si>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</si>
  <si>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</si>
  <si>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</si>
  <si>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</si>
  <si>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</si>
  <si>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</si>
  <si>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</si>
  <si>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</si>
  <si>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</si>
  <si>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</si>
  <si>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</si>
  <si>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</si>
  <si>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</si>
  <si>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</si>
  <si>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</si>
  <si>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</si>
  <si>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</si>
  <si>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</si>
  <si>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</si>
  <si>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</si>
  <si>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</si>
  <si>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</si>
  <si>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</si>
  <si>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</si>
  <si>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</si>
  <si>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</si>
  <si>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</si>
  <si>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</si>
  <si>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</si>
  <si>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</si>
  <si>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</si>
  <si>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</si>
  <si>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</si>
  <si>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</si>
  <si>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</si>
  <si>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</si>
  <si>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</si>
  <si>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</si>
  <si>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</si>
  <si>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</si>
  <si>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</si>
  <si>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</si>
  <si>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</si>
  <si>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</si>
  <si>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</si>
  <si>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</si>
  <si>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</si>
  <si>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</si>
  <si>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</si>
  <si>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</si>
  <si>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</si>
  <si>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</si>
  <si>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</si>
  <si>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</si>
  <si>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</si>
  <si>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</si>
  <si>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</si>
  <si>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</si>
  <si>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</si>
  <si>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</si>
  <si>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</si>
  <si>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</si>
  <si>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</si>
  <si>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</si>
  <si>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</si>
  <si>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</si>
  <si>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</si>
  <si>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</si>
  <si>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</si>
  <si>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</si>
  <si>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</si>
  <si>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</si>
  <si>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</si>
  <si>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</si>
  <si>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</si>
  <si>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</si>
  <si>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</si>
  <si>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</si>
  <si>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</si>
  <si>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</si>
  <si>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</si>
  <si>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</si>
  <si>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</si>
  <si>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</si>
  <si>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</si>
  <si>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</si>
  <si>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</si>
  <si>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</si>
  <si>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</si>
  <si>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</si>
  <si>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</si>
  <si>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</si>
  <si>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</si>
  <si>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</si>
  <si>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</si>
  <si>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</si>
  <si>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</si>
  <si>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</si>
  <si>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</si>
  <si>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</si>
  <si>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</si>
  <si>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</si>
  <si>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</si>
  <si>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</si>
  <si>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</si>
  <si>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</si>
  <si>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</si>
  <si>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</si>
  <si>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</si>
  <si>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</si>
  <si>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</si>
  <si>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</si>
  <si>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</si>
  <si>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</si>
  <si>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</si>
  <si>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</si>
  <si>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</si>
  <si>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</si>
  <si>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</si>
  <si>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</si>
  <si>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</si>
  <si>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</si>
  <si>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</si>
  <si>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</si>
  <si>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</si>
  <si>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</si>
  <si>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</si>
  <si>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</si>
  <si>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</si>
  <si>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</si>
  <si>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</si>
  <si>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</si>
  <si>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</si>
  <si>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</si>
  <si>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</si>
  <si>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</si>
  <si>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</si>
  <si>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</si>
  <si>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</si>
  <si>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</si>
  <si>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</si>
  <si>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</si>
  <si>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</si>
  <si>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</si>
  <si>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</si>
  <si>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</si>
  <si>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</si>
  <si>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</si>
  <si>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</si>
  <si>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</si>
  <si>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</si>
  <si>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</si>
  <si>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</si>
  <si>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</si>
  <si>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</si>
  <si>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</si>
  <si>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</si>
  <si>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</si>
  <si>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</si>
  <si>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</si>
  <si>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</si>
  <si>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</si>
  <si>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</si>
  <si>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</si>
  <si>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</si>
  <si>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</si>
  <si>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</si>
  <si>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</si>
  <si>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</si>
  <si>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</si>
  <si>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</si>
  <si>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</si>
  <si>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</si>
  <si>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</si>
  <si>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</si>
  <si>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</si>
  <si>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</si>
  <si>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</si>
  <si>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</si>
  <si>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</si>
  <si>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</si>
  <si>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</si>
  <si>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</si>
  <si>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</si>
  <si>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</si>
  <si>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</si>
  <si>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</si>
  <si>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</si>
  <si>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</si>
  <si>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</si>
  <si>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</si>
  <si>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</si>
  <si>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</si>
  <si>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</si>
  <si>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</si>
  <si>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</si>
  <si>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</si>
  <si>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</si>
  <si>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</si>
  <si>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</si>
  <si>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</si>
  <si>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</si>
  <si>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</si>
  <si>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</si>
  <si>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</si>
  <si>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</si>
  <si>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</si>
  <si>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</si>
  <si>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</si>
  <si>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</si>
  <si>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</si>
  <si>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</si>
  <si>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</si>
  <si>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</si>
  <si>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</si>
  <si>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</si>
  <si>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</si>
  <si>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</si>
  <si>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</si>
  <si>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</si>
  <si>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</si>
  <si>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</si>
  <si>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</si>
  <si>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</si>
  <si>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</si>
  <si>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</si>
  <si>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</si>
  <si>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</si>
  <si>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</si>
  <si>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</si>
  <si>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</si>
  <si>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</si>
  <si>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</si>
  <si>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</si>
  <si>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</si>
  <si>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</si>
  <si>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</si>
  <si>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</si>
  <si>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</si>
  <si>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</si>
  <si>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</si>
  <si>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</si>
  <si>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</si>
  <si>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</si>
  <si>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</si>
  <si>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</si>
  <si>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</si>
  <si>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</si>
  <si>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</si>
  <si>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</si>
  <si>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</si>
  <si>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</si>
  <si>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</si>
  <si>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</si>
  <si>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</si>
  <si>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</si>
  <si>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</si>
  <si>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</si>
  <si>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</si>
  <si>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</si>
  <si>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</si>
  <si>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</si>
  <si>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</si>
  <si>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</si>
  <si>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</si>
  <si>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</si>
  <si>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</si>
  <si>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</si>
  <si>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</si>
  <si>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</si>
  <si>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</si>
  <si>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</si>
  <si>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</si>
  <si>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</si>
  <si>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</si>
  <si>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</si>
  <si>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</si>
  <si>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</si>
  <si>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</si>
  <si>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</si>
  <si>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</si>
  <si>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</si>
  <si>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</si>
  <si>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</si>
  <si>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</si>
  <si>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</si>
  <si>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</si>
  <si>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</si>
  <si>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</si>
  <si>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</si>
  <si>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</si>
  <si>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</si>
  <si>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</si>
  <si>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</si>
  <si>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</si>
  <si>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</si>
  <si>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</si>
  <si>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</si>
  <si>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</si>
  <si>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</si>
  <si>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</si>
  <si>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</si>
  <si>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</si>
  <si>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</si>
  <si>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</si>
  <si>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</si>
  <si>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</si>
  <si>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</si>
  <si>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</si>
  <si>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</si>
  <si>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</si>
  <si>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</si>
  <si>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</si>
  <si>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</si>
  <si>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</si>
  <si>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</si>
  <si>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</si>
  <si>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</si>
  <si>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</si>
  <si>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</si>
  <si>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</si>
  <si>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</si>
  <si>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</si>
  <si>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</si>
  <si>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</si>
  <si>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</si>
  <si>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</si>
  <si>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</si>
  <si>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</si>
  <si>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</si>
  <si>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</si>
  <si>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</si>
  <si>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</si>
  <si>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</si>
  <si>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</si>
  <si>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</si>
  <si>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</si>
  <si>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</si>
  <si>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</si>
  <si>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</si>
  <si>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</si>
  <si>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</si>
  <si>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</si>
  <si>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</si>
  <si>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</si>
  <si>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</si>
  <si>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</si>
  <si>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</si>
  <si>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</si>
  <si>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</si>
  <si>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</si>
  <si>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</si>
  <si>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</si>
  <si>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</si>
  <si>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</si>
  <si>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</si>
  <si>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</si>
  <si>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</si>
  <si>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</si>
  <si>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</si>
  <si>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</si>
  <si>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</si>
  <si>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</si>
  <si>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</si>
  <si>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</si>
  <si>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</si>
  <si>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</si>
  <si>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</si>
  <si>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</si>
  <si>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</si>
  <si>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</si>
  <si>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</si>
  <si>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</si>
  <si>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</si>
  <si>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</si>
  <si>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</si>
  <si>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</si>
  <si>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</si>
  <si>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</si>
  <si>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</si>
  <si>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</si>
  <si>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</si>
  <si>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</si>
  <si>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</si>
  <si>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</si>
  <si>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</si>
  <si>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</si>
  <si>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</si>
  <si>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</si>
  <si>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</si>
  <si>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</si>
  <si>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</si>
  <si>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</si>
  <si>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</si>
  <si>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</si>
  <si>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</si>
  <si>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</si>
  <si>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</si>
  <si>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</si>
  <si>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</si>
  <si>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</si>
  <si>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</si>
  <si>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</si>
  <si>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</si>
  <si>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</si>
  <si>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</si>
  <si>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</si>
  <si>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</si>
  <si>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</si>
  <si>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</si>
  <si>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</si>
  <si>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</si>
  <si>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</si>
  <si>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</si>
  <si>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</si>
  <si>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</si>
  <si>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</si>
  <si>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</si>
  <si>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</si>
  <si>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</si>
  <si>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</si>
  <si>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</si>
  <si>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</si>
  <si>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</si>
  <si>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</si>
  <si>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</si>
  <si>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</si>
  <si>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</si>
  <si>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</si>
  <si>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</si>
  <si>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</si>
  <si>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</si>
  <si>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</si>
  <si>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</si>
  <si>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</si>
  <si>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</si>
  <si>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</si>
  <si>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</si>
  <si>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</si>
  <si>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</si>
  <si>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</si>
  <si>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</si>
  <si>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</si>
  <si>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</si>
  <si>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</si>
  <si>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</si>
  <si>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</si>
  <si>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</si>
  <si>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</si>
  <si>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</si>
  <si>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</si>
  <si>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</si>
  <si>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</si>
  <si>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</si>
  <si>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</si>
  <si>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</si>
  <si>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</si>
  <si>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</si>
  <si>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</si>
  <si>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</si>
  <si>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</si>
  <si>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</si>
  <si>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</si>
  <si>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</si>
  <si>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</si>
  <si>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</si>
  <si>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</si>
  <si>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</si>
  <si>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</si>
  <si>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</si>
  <si>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</si>
  <si>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</si>
  <si>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</si>
  <si>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</si>
  <si>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</si>
  <si>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</si>
  <si>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</si>
  <si>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</si>
  <si>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</si>
  <si>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</si>
  <si>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</si>
  <si>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</si>
  <si>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</si>
  <si>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</si>
  <si>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</si>
  <si>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</si>
  <si>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</si>
  <si>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</si>
  <si>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</si>
  <si>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</si>
  <si>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</si>
  <si>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</si>
  <si>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</si>
  <si>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</si>
  <si>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</si>
  <si>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</si>
  <si>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</si>
  <si>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</si>
  <si>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</si>
  <si>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</si>
  <si>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</si>
  <si>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</si>
  <si>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</si>
  <si>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</si>
  <si>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</si>
  <si>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</si>
  <si>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</si>
  <si>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</si>
  <si>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</si>
  <si>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</si>
  <si>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</si>
  <si>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</si>
  <si>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</si>
  <si>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</si>
  <si>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</si>
  <si>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</si>
  <si>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</si>
  <si>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</si>
  <si>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</si>
  <si>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</si>
  <si>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</si>
  <si>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</si>
  <si>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</si>
  <si>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</si>
  <si>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</si>
  <si>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</si>
  <si>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</si>
  <si>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</si>
  <si>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</si>
  <si>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</si>
  <si>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</si>
  <si>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</si>
  <si>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</si>
  <si>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</si>
  <si>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</si>
  <si>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</si>
  <si>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</si>
  <si>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</si>
  <si>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</si>
  <si>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</si>
  <si>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</si>
  <si>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</si>
  <si>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</si>
  <si>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</si>
  <si>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</si>
  <si>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</si>
  <si>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</si>
  <si>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</si>
  <si>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</si>
  <si>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</si>
  <si>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</si>
  <si>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</si>
  <si>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</si>
  <si>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</si>
  <si>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</si>
  <si>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</si>
  <si>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</si>
  <si>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</si>
  <si>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</si>
  <si>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</si>
  <si>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</si>
  <si>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</si>
  <si>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</si>
  <si>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</si>
  <si>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</si>
  <si>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</si>
  <si>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</si>
  <si>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</si>
  <si>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</si>
  <si>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</si>
  <si>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</si>
  <si>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</si>
  <si>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</si>
  <si>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</si>
  <si>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</si>
  <si>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</si>
  <si>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</si>
  <si>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</si>
  <si>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</si>
  <si>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</si>
  <si>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</si>
  <si>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</si>
  <si>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</si>
  <si>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</si>
  <si>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</si>
  <si>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</si>
  <si>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</si>
  <si>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</si>
  <si>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</si>
  <si>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</si>
  <si>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</si>
  <si>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</si>
  <si>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</si>
  <si>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</si>
  <si>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</si>
  <si>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</si>
  <si>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</si>
  <si>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</si>
  <si>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</si>
  <si>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</si>
  <si>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</si>
  <si>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</si>
  <si>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</si>
  <si>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</si>
  <si>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</si>
  <si>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</si>
  <si>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</si>
  <si>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</si>
  <si>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</si>
  <si>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</si>
  <si>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</si>
  <si>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</si>
  <si>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</si>
  <si>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</si>
  <si>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</si>
  <si>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</si>
  <si>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</si>
  <si>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</si>
  <si>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</si>
  <si>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</si>
  <si>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</si>
  <si>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</si>
  <si>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</si>
  <si>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</si>
  <si>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</si>
  <si>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</si>
  <si>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</si>
  <si>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</si>
  <si>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</si>
  <si>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</si>
  <si>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</si>
  <si>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</si>
  <si>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</si>
  <si>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</si>
  <si>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</si>
  <si>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</si>
  <si>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</si>
  <si>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</si>
  <si>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</si>
  <si>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</si>
  <si>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</si>
  <si>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</si>
  <si>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</si>
  <si>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</si>
  <si>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</si>
  <si>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</si>
  <si>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</si>
  <si>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</si>
  <si>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</si>
  <si>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</si>
  <si>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</si>
  <si>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</si>
  <si>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</si>
  <si>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</si>
  <si>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</si>
  <si>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</si>
  <si>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</si>
  <si>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</si>
  <si>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</si>
  <si>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</si>
  <si>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</si>
  <si>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</si>
  <si>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</si>
  <si>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</si>
  <si>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</si>
  <si>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</si>
  <si>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</si>
  <si>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</si>
  <si>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</si>
  <si>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</si>
  <si>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</si>
  <si>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</si>
  <si>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</si>
  <si>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</si>
  <si>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</si>
  <si>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</si>
  <si>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</si>
  <si>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</si>
  <si>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</si>
  <si>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</si>
  <si>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</si>
  <si>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</si>
  <si>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</si>
  <si>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</si>
  <si>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</si>
  <si>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</si>
  <si>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</si>
  <si>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</si>
  <si>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</si>
  <si>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</si>
  <si>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</si>
  <si>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</si>
  <si>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</si>
  <si>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</si>
  <si>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</si>
  <si>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</si>
  <si>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</si>
  <si>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</si>
  <si>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</si>
  <si>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</si>
  <si>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</si>
  <si>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</si>
  <si>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</si>
  <si>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</si>
  <si>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</si>
  <si>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</si>
  <si>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</si>
  <si>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</si>
  <si>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</si>
  <si>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</si>
  <si>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</si>
  <si>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</si>
  <si>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</si>
  <si>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</si>
  <si>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</si>
  <si>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</si>
  <si>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</si>
  <si>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</si>
  <si>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</si>
  <si>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</si>
  <si>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</si>
  <si>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</si>
  <si>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</si>
  <si>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</si>
  <si>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</si>
  <si>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</si>
  <si>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</si>
  <si>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</si>
  <si>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</si>
  <si>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</si>
  <si>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</si>
  <si>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</si>
  <si>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</si>
  <si>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</si>
  <si>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</si>
  <si>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</si>
  <si>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</si>
  <si>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</si>
  <si>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</si>
  <si>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</si>
  <si>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</si>
  <si>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</si>
  <si>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</si>
  <si>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</si>
  <si>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</si>
  <si>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</si>
  <si>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</si>
  <si>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</si>
  <si>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</si>
  <si>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</si>
  <si>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</si>
  <si>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</si>
  <si>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</si>
  <si>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</si>
  <si>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</si>
  <si>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</si>
  <si>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</si>
  <si>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</si>
  <si>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</si>
  <si>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</si>
  <si>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</si>
  <si>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</si>
  <si>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</si>
  <si>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</si>
  <si>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</si>
  <si>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</si>
  <si>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</si>
  <si>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</si>
  <si>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</si>
  <si>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</si>
  <si>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</si>
  <si>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</si>
  <si>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</si>
  <si>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</si>
  <si>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</si>
  <si>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</si>
  <si>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</si>
  <si>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</si>
  <si>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</si>
  <si>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</si>
  <si>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</si>
  <si>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</si>
  <si>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</si>
  <si>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</si>
  <si>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</si>
  <si>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</si>
  <si>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</si>
  <si>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</si>
  <si>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</si>
  <si>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</si>
  <si>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</si>
  <si>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</si>
  <si>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</si>
  <si>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</si>
  <si>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</si>
  <si>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</si>
  <si>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</si>
  <si>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</si>
  <si>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</si>
  <si>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</si>
  <si>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</si>
  <si>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</si>
  <si>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</si>
  <si>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</si>
  <si>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</si>
  <si>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</si>
  <si>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</si>
  <si>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</si>
  <si>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</si>
  <si>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</si>
  <si>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</si>
  <si>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</si>
  <si>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</si>
  <si>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</si>
  <si>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</si>
  <si>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</si>
  <si>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</si>
  <si>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</si>
  <si>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</si>
  <si>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</si>
  <si>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</si>
  <si>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</si>
  <si>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</si>
  <si>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</si>
  <si>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</si>
  <si>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</si>
  <si>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</si>
  <si>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</si>
  <si>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</si>
  <si>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</si>
  <si>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</si>
  <si>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</si>
  <si>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</si>
  <si>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</si>
  <si>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</si>
  <si>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</si>
  <si>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</si>
  <si>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</si>
  <si>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</si>
  <si>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</si>
  <si>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</si>
  <si>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</si>
  <si>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</si>
  <si>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</si>
  <si>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</si>
  <si>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</si>
  <si>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</si>
  <si>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</si>
  <si>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</si>
  <si>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</si>
  <si>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</si>
  <si>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</si>
  <si>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</si>
  <si>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</si>
  <si>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</si>
  <si>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</si>
  <si>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</si>
  <si>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</si>
  <si>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</si>
  <si>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</si>
  <si>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</si>
  <si>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</si>
  <si>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</si>
  <si>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</si>
  <si>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</si>
  <si>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</si>
  <si>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</si>
  <si>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</si>
  <si>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</si>
  <si>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</si>
  <si>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</si>
  <si>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</si>
  <si>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</si>
  <si>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</si>
  <si>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</si>
  <si>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</si>
  <si>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</si>
  <si>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</si>
  <si>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</si>
  <si>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</si>
  <si>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</si>
  <si>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</si>
  <si>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</si>
  <si>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</si>
  <si>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</si>
  <si>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</si>
  <si>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</si>
  <si>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</si>
  <si>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</si>
  <si>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</si>
  <si>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</si>
  <si>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</si>
  <si>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</si>
  <si>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</si>
  <si>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</si>
  <si>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</si>
  <si>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</si>
  <si>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</si>
  <si>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</si>
  <si>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</si>
  <si>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</si>
  <si>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</si>
  <si>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</si>
  <si>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</si>
  <si>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</si>
  <si>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</si>
  <si>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</si>
  <si>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</si>
  <si>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</si>
  <si>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</si>
  <si>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</si>
  <si>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</si>
  <si>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</si>
  <si>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</si>
  <si>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</si>
  <si>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</si>
  <si>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</si>
  <si>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</si>
  <si>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</si>
  <si>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</si>
  <si>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</si>
  <si>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</si>
  <si>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</si>
  <si>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</si>
  <si>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</si>
  <si>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</si>
  <si>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</si>
  <si>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</si>
  <si>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</si>
  <si>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</si>
  <si>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</si>
  <si>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</si>
  <si>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</si>
  <si>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</si>
  <si>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</si>
  <si>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</si>
  <si>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</si>
  <si>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</si>
  <si>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</si>
  <si>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</si>
  <si>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</si>
  <si>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</si>
  <si>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</si>
  <si>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</si>
  <si>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</si>
  <si>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</si>
  <si>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</si>
  <si>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</si>
  <si>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</si>
  <si>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</si>
  <si>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</si>
  <si>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</si>
  <si>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</si>
  <si>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</si>
  <si>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</si>
  <si>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</si>
  <si>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</si>
  <si>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</si>
  <si>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</si>
  <si>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</si>
  <si>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</si>
  <si>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</si>
  <si>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</si>
  <si>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</si>
  <si>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</si>
  <si>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</si>
  <si>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</si>
  <si>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</si>
  <si>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</si>
  <si>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</si>
  <si>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</si>
  <si>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</si>
  <si>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</si>
  <si>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</si>
  <si>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</si>
  <si>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</si>
  <si>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</si>
  <si>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</si>
  <si>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</si>
  <si>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</si>
  <si>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</si>
  <si>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</si>
  <si>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</si>
  <si>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</si>
  <si>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</si>
  <si>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</si>
  <si>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</si>
  <si>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</si>
  <si>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</si>
  <si>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</si>
  <si>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</si>
  <si>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</si>
  <si>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</si>
  <si>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</si>
  <si>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</si>
  <si>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</si>
  <si>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</si>
  <si>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</si>
  <si>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</si>
  <si>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</si>
  <si>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</si>
  <si>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</si>
  <si>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</si>
  <si>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</si>
  <si>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</si>
  <si>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</si>
  <si>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</si>
  <si>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</si>
  <si>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</si>
  <si>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</si>
  <si>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</si>
  <si>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</si>
  <si>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</si>
  <si>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</si>
  <si>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</si>
  <si>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</si>
  <si>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</si>
  <si>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</si>
  <si>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</si>
  <si>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</si>
  <si>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</si>
  <si>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</si>
  <si>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</si>
  <si>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</si>
  <si>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</si>
  <si>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</si>
  <si>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</si>
  <si>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</si>
  <si>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</si>
  <si>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</si>
  <si>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</si>
  <si>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</si>
  <si>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</si>
  <si>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</si>
  <si>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</si>
  <si>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</si>
  <si>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</si>
  <si>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</si>
  <si>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</si>
  <si>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</si>
  <si>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</si>
  <si>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</si>
  <si>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</si>
  <si>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</si>
  <si>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</si>
  <si>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</si>
  <si>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</si>
  <si>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</si>
  <si>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</si>
  <si>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</si>
  <si>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</si>
  <si>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</si>
  <si>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</si>
  <si>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</si>
  <si>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</si>
  <si>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</si>
  <si>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</si>
  <si>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</si>
  <si>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</si>
  <si>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</si>
  <si>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</si>
  <si>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</si>
  <si>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</si>
  <si>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</si>
  <si>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</si>
  <si>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</si>
  <si>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</si>
  <si>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</si>
  <si>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</si>
  <si>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</si>
  <si>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</si>
  <si>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</si>
  <si>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</si>
  <si>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</si>
  <si>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</si>
  <si>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</si>
  <si>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</si>
  <si>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</si>
  <si>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</si>
  <si>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</si>
  <si>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</si>
  <si>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</si>
  <si>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</si>
  <si>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</si>
  <si>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</si>
  <si>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</si>
  <si>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</si>
  <si>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</si>
  <si>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</si>
  <si>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</si>
  <si>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</si>
  <si>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</si>
  <si>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</si>
  <si>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</si>
  <si>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</si>
  <si>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</si>
  <si>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</si>
  <si>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</si>
  <si>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</si>
  <si>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</si>
  <si>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</si>
  <si>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</si>
  <si>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</si>
  <si>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</si>
  <si>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</si>
  <si>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</si>
  <si>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</si>
  <si>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</si>
  <si>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</si>
  <si>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</si>
  <si>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</si>
  <si>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</si>
  <si>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</si>
  <si>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</si>
  <si>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</si>
  <si>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</si>
  <si>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</si>
  <si>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</si>
  <si>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</si>
  <si>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</si>
  <si>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</si>
  <si>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</si>
  <si>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</si>
  <si>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</si>
  <si>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</si>
  <si>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</si>
  <si>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</si>
  <si>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</si>
  <si>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</si>
  <si>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</si>
  <si>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</si>
  <si>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</si>
  <si>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</si>
  <si>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</si>
  <si>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</si>
  <si>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</si>
  <si>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</si>
  <si>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</si>
  <si>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</si>
  <si>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</si>
  <si>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</si>
  <si>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</si>
  <si>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</si>
  <si>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</si>
  <si>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</si>
  <si>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</si>
  <si>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</si>
  <si>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</si>
  <si>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</si>
  <si>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</si>
  <si>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</si>
  <si>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</si>
  <si>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</si>
  <si>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</si>
  <si>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</si>
  <si>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</si>
  <si>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</si>
  <si>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</si>
  <si>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</si>
  <si>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</si>
  <si>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</si>
  <si>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</si>
  <si>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</si>
  <si>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</si>
  <si>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</si>
  <si>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</si>
  <si>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</si>
  <si>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</si>
  <si>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</si>
  <si>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</si>
  <si>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</si>
  <si>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</si>
  <si>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</si>
  <si>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</si>
  <si>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</si>
  <si>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</si>
  <si>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</si>
  <si>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</si>
  <si>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</si>
  <si>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</si>
  <si>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</si>
  <si>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</si>
  <si>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</si>
  <si>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</si>
  <si>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</si>
  <si>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</si>
  <si>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</si>
  <si>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</si>
  <si>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</si>
  <si>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</si>
  <si>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</si>
  <si>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</si>
  <si>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</si>
  <si>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</si>
  <si>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</si>
  <si>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</si>
  <si>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</si>
  <si>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</si>
  <si>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</si>
  <si>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</si>
  <si>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</si>
  <si>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</si>
  <si>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</si>
  <si>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</si>
  <si>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</si>
  <si>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</si>
  <si>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</si>
  <si>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</si>
  <si>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</si>
  <si>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</si>
  <si>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</si>
  <si>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</si>
  <si>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</si>
  <si>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</si>
  <si>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</si>
  <si>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</si>
  <si>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</si>
  <si>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</si>
  <si>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</si>
  <si>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</si>
  <si>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</si>
  <si>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</si>
  <si>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</si>
  <si>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</si>
  <si>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</si>
  <si>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</si>
  <si>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</si>
  <si>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</si>
  <si>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</si>
  <si>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</si>
  <si>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</si>
  <si>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</si>
  <si>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</si>
  <si>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</si>
  <si>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</si>
  <si>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</si>
  <si>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</si>
  <si>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</si>
  <si>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</si>
  <si>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</si>
  <si>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</si>
  <si>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</si>
  <si>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</si>
  <si>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</si>
  <si>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</si>
  <si>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</si>
  <si>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</si>
  <si>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</si>
  <si>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</si>
  <si>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</si>
  <si>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</si>
  <si>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</si>
  <si>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</si>
  <si>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</si>
  <si>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</si>
  <si>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</si>
  <si>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</si>
  <si>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</si>
  <si>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</si>
  <si>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</si>
  <si>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</si>
  <si>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</si>
  <si>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</si>
  <si>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</si>
  <si>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</si>
  <si>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</si>
  <si>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</si>
  <si>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</si>
  <si>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</si>
  <si>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</si>
  <si>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</si>
  <si>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</si>
  <si>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</si>
  <si>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</si>
  <si>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</si>
  <si>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</si>
  <si>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</si>
  <si>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</si>
  <si>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</si>
  <si>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</si>
  <si>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</si>
  <si>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</si>
  <si>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</si>
  <si>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</si>
  <si>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</si>
  <si>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</si>
  <si>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</si>
  <si>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</si>
  <si>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</si>
  <si>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</si>
  <si>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</si>
  <si>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</si>
  <si>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</si>
  <si>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</si>
  <si>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</si>
  <si>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</si>
  <si>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</si>
  <si>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</si>
  <si>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</si>
  <si>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</si>
  <si>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</si>
  <si>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</si>
  <si>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</si>
  <si>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</si>
  <si>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</si>
  <si>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</si>
  <si>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</si>
  <si>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</si>
  <si>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</si>
  <si>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</si>
  <si>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</si>
  <si>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</si>
  <si>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</si>
  <si>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</si>
  <si>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</si>
  <si>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</si>
  <si>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</si>
  <si>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</si>
  <si>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</si>
  <si>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</si>
  <si>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</si>
  <si>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</si>
  <si>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</si>
  <si>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</si>
  <si>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</si>
  <si>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</si>
  <si>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</si>
  <si>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</si>
  <si>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</si>
  <si>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</si>
  <si>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</si>
  <si>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</si>
  <si>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</si>
  <si>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</si>
  <si>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</si>
  <si>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</si>
  <si>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</si>
  <si>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</si>
  <si>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</si>
  <si>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</si>
  <si>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</si>
  <si>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</si>
  <si>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</si>
  <si>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</si>
  <si>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</si>
  <si>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</si>
  <si>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</si>
  <si>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</si>
  <si>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</si>
  <si>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</si>
  <si>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</si>
  <si>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</si>
  <si>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</si>
  <si>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</si>
  <si>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</si>
  <si>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</si>
  <si>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</si>
  <si>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</si>
  <si>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</si>
  <si>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</si>
  <si>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</si>
  <si>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</si>
  <si>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</si>
  <si>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</si>
  <si>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</si>
  <si>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</si>
  <si>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</si>
  <si>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</si>
  <si>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</si>
  <si>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</si>
  <si>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</si>
  <si>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</si>
  <si>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</si>
  <si>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</si>
  <si>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</si>
  <si>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</si>
  <si>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</si>
  <si>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</si>
  <si>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</si>
  <si>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</si>
  <si>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</si>
  <si>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</si>
  <si>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</si>
  <si>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</si>
  <si>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</si>
  <si>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</si>
  <si>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</si>
  <si>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</si>
  <si>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</si>
  <si>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</si>
  <si>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</si>
  <si>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</si>
  <si>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</si>
  <si>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</si>
  <si>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</si>
  <si>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</si>
  <si>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</si>
  <si>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</si>
  <si>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</si>
  <si>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</si>
  <si>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</si>
  <si>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</si>
  <si>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</si>
  <si>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</si>
  <si>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</si>
  <si>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</si>
  <si>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</si>
  <si>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</si>
  <si>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</si>
  <si>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</si>
  <si>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</si>
  <si>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</si>
  <si>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</si>
  <si>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</si>
  <si>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</si>
  <si>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</si>
  <si>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</si>
  <si>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</si>
  <si>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</si>
  <si>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</si>
  <si>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</si>
  <si>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</si>
  <si>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</si>
  <si>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</si>
  <si>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</si>
  <si>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</si>
  <si>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</si>
  <si>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</si>
  <si>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</si>
  <si>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</si>
  <si>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</si>
  <si>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</si>
  <si>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</si>
  <si>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</si>
  <si>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</si>
  <si>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</si>
  <si>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</si>
  <si>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</si>
  <si>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</si>
  <si>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</si>
  <si>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</si>
  <si>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</si>
  <si>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</si>
  <si>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</si>
  <si>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</si>
  <si>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</si>
  <si>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</si>
  <si>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</si>
  <si>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</si>
  <si>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</si>
  <si>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</si>
  <si>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</si>
  <si>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</si>
  <si>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</si>
  <si>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</si>
  <si>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</si>
  <si>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</si>
  <si>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</si>
  <si>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</si>
  <si>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</si>
  <si>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</si>
  <si>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</si>
  <si>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</si>
  <si>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</si>
  <si>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</si>
  <si>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</si>
  <si>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</si>
  <si>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</si>
  <si>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</si>
  <si>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</si>
  <si>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</si>
  <si>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</si>
  <si>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</si>
  <si>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</si>
  <si>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</si>
  <si>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</si>
  <si>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</si>
  <si>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</si>
  <si>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</si>
  <si>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</si>
  <si>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</si>
  <si>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</si>
  <si>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</si>
  <si>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</si>
  <si>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</si>
  <si>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</si>
  <si>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</si>
  <si>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</si>
  <si>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</si>
  <si>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</si>
  <si>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</si>
  <si>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</si>
  <si>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</si>
  <si>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</si>
  <si>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</si>
  <si>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</si>
  <si>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</si>
  <si>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</si>
  <si>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</si>
  <si>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</si>
  <si>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</si>
  <si>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</si>
  <si>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</si>
  <si>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</si>
  <si>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</si>
  <si>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</si>
  <si>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</si>
  <si>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</si>
  <si>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</si>
  <si>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</si>
  <si>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</si>
  <si>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</si>
  <si>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</si>
  <si>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</si>
  <si>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</si>
  <si>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</si>
  <si>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</si>
  <si>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</si>
  <si>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</si>
  <si>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</si>
  <si>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</si>
  <si>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</si>
  <si>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</si>
  <si>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</si>
  <si>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</si>
  <si>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</si>
  <si>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</si>
  <si>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</si>
  <si>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</si>
  <si>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</si>
  <si>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</si>
  <si>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</si>
  <si>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</si>
  <si>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</si>
  <si>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</si>
  <si>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</si>
  <si>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</si>
  <si>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</si>
  <si>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</si>
  <si>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</si>
  <si>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</si>
  <si>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</si>
  <si>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</si>
  <si>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</si>
  <si>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</si>
  <si>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</si>
  <si>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</si>
  <si>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</si>
  <si>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</si>
  <si>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</si>
  <si>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</si>
  <si>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</si>
  <si>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</si>
  <si>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</si>
  <si>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</si>
  <si>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</si>
  <si>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</si>
  <si>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</si>
  <si>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</si>
  <si>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</si>
  <si>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</si>
  <si>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</si>
  <si>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</si>
  <si>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</si>
  <si>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</si>
  <si>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</si>
  <si>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</si>
  <si>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</si>
  <si>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</si>
  <si>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</si>
  <si>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</si>
  <si>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</si>
  <si>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</si>
  <si>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</si>
  <si>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</si>
  <si>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</si>
  <si>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</si>
  <si>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</si>
  <si>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</si>
  <si>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</si>
  <si>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</si>
  <si>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</si>
  <si>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</si>
  <si>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</si>
  <si>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</si>
  <si>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</si>
  <si>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</si>
  <si>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</si>
  <si>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</si>
  <si>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</si>
  <si>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</si>
  <si>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</si>
  <si>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</si>
  <si>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</si>
  <si>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</si>
  <si>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</si>
  <si>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</si>
  <si>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</si>
  <si>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</si>
  <si>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</si>
  <si>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</si>
  <si>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</si>
  <si>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</si>
  <si>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</si>
  <si>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</si>
  <si>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</si>
  <si>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</si>
  <si>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</si>
  <si>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</si>
  <si>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</si>
  <si>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</si>
  <si>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</si>
  <si>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</si>
  <si>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</si>
  <si>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</si>
  <si>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</si>
  <si>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</si>
  <si>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</si>
  <si>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</si>
  <si>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</si>
  <si>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</si>
  <si>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</si>
  <si>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</si>
  <si>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</si>
  <si>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</si>
  <si>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</si>
  <si>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</si>
  <si>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</si>
  <si>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</si>
  <si>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</si>
  <si>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</si>
  <si>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</si>
  <si>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</si>
  <si>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</si>
  <si>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</si>
  <si>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</si>
  <si>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</si>
  <si>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</si>
  <si>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</si>
  <si>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</si>
  <si>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</si>
  <si>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</si>
  <si>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</si>
  <si>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</si>
  <si>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</si>
  <si>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</si>
  <si>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</si>
  <si>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</si>
  <si>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</si>
  <si>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</si>
  <si>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</si>
  <si>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</si>
  <si>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</si>
  <si>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</si>
  <si>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</si>
  <si>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</si>
  <si>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</si>
  <si>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</si>
  <si>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</si>
  <si>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</si>
  <si>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</si>
  <si>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</si>
  <si>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</si>
  <si>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</si>
  <si>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</si>
  <si>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</si>
  <si>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</si>
  <si>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</si>
  <si>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</si>
  <si>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</si>
  <si>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</si>
  <si>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</si>
  <si>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</si>
  <si>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</si>
  <si>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</si>
  <si>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</si>
  <si>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</si>
  <si>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</si>
  <si>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</si>
  <si>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</si>
  <si>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</si>
  <si>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</si>
  <si>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</si>
  <si>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</si>
  <si>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</si>
  <si>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</si>
  <si>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</si>
  <si>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</si>
  <si>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</si>
  <si>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</si>
  <si>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</si>
  <si>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</si>
  <si>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</si>
  <si>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</si>
  <si>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</si>
  <si>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</si>
  <si>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</si>
  <si>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</si>
  <si>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</si>
  <si>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</si>
  <si>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</si>
  <si>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</si>
  <si>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</si>
  <si>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</si>
  <si>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</si>
  <si>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</si>
  <si>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</si>
  <si>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</si>
  <si>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</si>
  <si>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</si>
  <si>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</si>
  <si>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</si>
  <si>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</si>
  <si>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</si>
  <si>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</si>
  <si>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</si>
  <si>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</si>
  <si>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</si>
  <si>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</si>
  <si>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</si>
  <si>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</si>
  <si>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</si>
  <si>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</si>
  <si>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</si>
  <si>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</si>
  <si>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</si>
  <si>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</si>
  <si>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</si>
  <si>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</si>
  <si>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</si>
  <si>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</si>
  <si>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</si>
  <si>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</si>
  <si>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</si>
  <si>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</si>
  <si>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</si>
  <si>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</si>
  <si>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</si>
  <si>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</si>
  <si>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</si>
  <si>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</si>
  <si>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</si>
  <si>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</si>
  <si>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</si>
  <si>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</si>
  <si>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</si>
  <si>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</si>
  <si>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</si>
  <si>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</si>
  <si>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</si>
  <si>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</si>
  <si>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</si>
  <si>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</si>
  <si>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</si>
  <si>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</si>
  <si>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</si>
  <si>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</si>
  <si>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</si>
  <si>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</si>
  <si>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</si>
  <si>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</si>
  <si>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</si>
  <si>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</si>
  <si>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</si>
  <si>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</si>
  <si>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</si>
  <si>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</si>
  <si>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</si>
  <si>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</si>
  <si>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</si>
  <si>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</si>
  <si>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</si>
  <si>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</si>
  <si>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</si>
  <si>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</si>
  <si>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</si>
  <si>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</si>
  <si>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</si>
  <si>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</si>
  <si>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</si>
  <si>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</si>
  <si>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</si>
  <si>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</si>
  <si>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</si>
  <si>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</si>
  <si>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</si>
  <si>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</si>
  <si>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</si>
  <si>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</si>
  <si>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</si>
  <si>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</si>
  <si>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</si>
  <si>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</si>
  <si>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</si>
  <si>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</si>
  <si>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</si>
  <si>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</si>
  <si>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</si>
  <si>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</si>
  <si>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</si>
  <si>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</si>
  <si>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</si>
  <si>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</si>
  <si>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</si>
  <si>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</si>
  <si>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</si>
  <si>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</si>
  <si>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</si>
  <si>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</si>
  <si>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</si>
  <si>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</si>
  <si>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</si>
  <si>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</si>
  <si>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</si>
  <si>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</si>
  <si>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</si>
  <si>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</si>
  <si>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</si>
  <si>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</si>
  <si>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</si>
  <si>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</si>
  <si>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</si>
  <si>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</si>
  <si>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</si>
  <si>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</si>
  <si>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</si>
  <si>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</si>
  <si>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</si>
  <si>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</si>
  <si>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</si>
  <si>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</si>
  <si>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</si>
  <si>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</si>
  <si>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</si>
  <si>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</si>
  <si>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</si>
  <si>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</si>
  <si>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</si>
  <si>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</si>
  <si>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</si>
  <si>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</si>
  <si>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</si>
  <si>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</si>
  <si>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</si>
  <si>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</si>
  <si>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</si>
  <si>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</si>
  <si>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</si>
  <si>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</si>
  <si>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</si>
  <si>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</si>
  <si>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</si>
  <si>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</si>
  <si>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</si>
  <si>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</si>
  <si>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</si>
  <si>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</si>
  <si>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</si>
  <si>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</si>
  <si>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</si>
  <si>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</si>
  <si>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</si>
  <si>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</si>
  <si>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</si>
  <si>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</si>
  <si>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</si>
  <si>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</si>
  <si>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</si>
  <si>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</si>
  <si>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</si>
  <si>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</si>
  <si>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</si>
  <si>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</si>
  <si>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</si>
  <si>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</si>
  <si>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</si>
  <si>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</si>
  <si>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</si>
  <si>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</si>
  <si>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</si>
  <si>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</si>
  <si>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</si>
  <si>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</si>
  <si>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</si>
  <si>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</si>
  <si>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</si>
  <si>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</si>
  <si>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</si>
  <si>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</si>
  <si>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</si>
  <si>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</si>
  <si>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</si>
  <si>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</si>
  <si>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</si>
  <si>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</si>
  <si>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</si>
  <si>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</si>
  <si>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</si>
  <si>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</si>
  <si>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</si>
  <si>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</si>
  <si>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</si>
  <si>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</si>
  <si>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</si>
  <si>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</si>
  <si>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</si>
  <si>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</si>
  <si>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</si>
  <si>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</si>
  <si>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</si>
  <si>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</si>
  <si>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</si>
  <si>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</si>
  <si>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</si>
  <si>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</si>
  <si>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</si>
  <si>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</si>
  <si>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</si>
  <si>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</si>
  <si>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</si>
  <si>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</si>
  <si>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</si>
  <si>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</si>
  <si>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</si>
  <si>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</si>
  <si>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</si>
  <si>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</si>
  <si>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</si>
  <si>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</si>
  <si>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</si>
  <si>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</si>
  <si>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</si>
  <si>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</si>
  <si>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</si>
  <si>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</si>
  <si>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</si>
  <si>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</si>
  <si>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</si>
  <si>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</si>
  <si>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</si>
  <si>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</si>
  <si>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</si>
  <si>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</si>
  <si>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</si>
  <si>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</si>
  <si>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</si>
  <si>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</si>
  <si>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</si>
  <si>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</si>
  <si>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</si>
  <si>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</si>
  <si>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</si>
  <si>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</si>
  <si>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</si>
  <si>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</si>
  <si>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</si>
  <si>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</si>
  <si>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</si>
  <si>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</si>
  <si>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</si>
  <si>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</si>
  <si>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</si>
  <si>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</si>
  <si>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</si>
  <si>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</si>
  <si>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</si>
  <si>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</si>
  <si>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</si>
  <si>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</si>
  <si>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</si>
  <si>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</si>
  <si>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</si>
  <si>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</si>
  <si>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</si>
  <si>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</si>
  <si>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</si>
  <si>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</si>
  <si>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</si>
  <si>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</si>
  <si>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</si>
  <si>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</si>
  <si>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</si>
  <si>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</si>
  <si>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</si>
  <si>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</si>
  <si>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</si>
  <si>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</si>
  <si>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</si>
  <si>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</si>
  <si>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</si>
  <si>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</si>
  <si>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</si>
  <si>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</si>
  <si>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</si>
  <si>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</si>
  <si>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</si>
  <si>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</si>
  <si>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</si>
  <si>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</si>
  <si>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</si>
  <si>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</si>
  <si>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</si>
  <si>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</si>
  <si>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</si>
  <si>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</si>
  <si>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</si>
  <si>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</si>
  <si>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</si>
  <si>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</si>
  <si>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</si>
  <si>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</si>
  <si>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</si>
  <si>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</si>
  <si>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</si>
  <si>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</si>
  <si>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</si>
  <si>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</si>
  <si>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</si>
  <si>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</si>
  <si>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</si>
  <si>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</si>
  <si>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</si>
  <si>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</si>
  <si>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</si>
  <si>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</si>
  <si>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</si>
  <si>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</si>
  <si>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</si>
  <si>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</si>
  <si>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</si>
  <si>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</si>
  <si>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</si>
  <si>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</si>
  <si>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</si>
  <si>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</si>
  <si>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</si>
  <si>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</si>
  <si>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</si>
  <si>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</si>
  <si>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</si>
  <si>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</si>
  <si>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</si>
  <si>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</si>
  <si>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</si>
  <si>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</si>
  <si>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</si>
  <si>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</si>
  <si>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</si>
  <si>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</si>
  <si>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</si>
  <si>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</si>
  <si>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</si>
  <si>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</si>
  <si>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</si>
  <si>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</si>
  <si>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</si>
  <si>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</si>
  <si>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</si>
  <si>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</si>
  <si>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</si>
  <si>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</si>
  <si>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</si>
  <si>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</si>
  <si>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</si>
  <si>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</si>
  <si>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</si>
  <si>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</si>
  <si>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</si>
  <si>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</si>
  <si>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</si>
  <si>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</si>
  <si>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</si>
  <si>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</si>
  <si>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</si>
  <si>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</si>
  <si>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</si>
  <si>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</si>
  <si>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</si>
  <si>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</si>
  <si>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</si>
  <si>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</si>
  <si>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</si>
  <si>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</si>
  <si>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</si>
  <si>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</si>
  <si>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</si>
  <si>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</si>
  <si>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</si>
  <si>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</si>
  <si>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</si>
  <si>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</si>
  <si>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</si>
  <si>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</si>
  <si>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</si>
  <si>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</si>
  <si>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</si>
  <si>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</si>
  <si>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</si>
  <si>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</si>
  <si>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</si>
  <si>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</si>
  <si>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</si>
  <si>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</si>
  <si>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</si>
  <si>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</si>
  <si>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</si>
  <si>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</si>
  <si>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</si>
  <si>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</si>
  <si>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</si>
  <si>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</si>
  <si>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</si>
  <si>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</si>
  <si>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</si>
  <si>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</si>
  <si>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</si>
  <si>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</si>
  <si>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</si>
  <si>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</si>
  <si>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</si>
  <si>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</si>
  <si>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</si>
  <si>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</si>
  <si>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</si>
  <si>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</si>
  <si>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</si>
  <si>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</si>
  <si>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</si>
  <si>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</si>
  <si>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</si>
  <si>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</si>
  <si>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</si>
  <si>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</si>
  <si>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</si>
  <si>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</si>
  <si>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</si>
  <si>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</si>
  <si>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</si>
  <si>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</si>
  <si>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</si>
  <si>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</si>
  <si>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</si>
  <si>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</si>
  <si>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</si>
  <si>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</si>
  <si>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</si>
  <si>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</si>
  <si>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</si>
  <si>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</si>
  <si>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</si>
  <si>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</si>
  <si>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</si>
  <si>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</si>
  <si>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</si>
  <si>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</si>
  <si>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</si>
  <si>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</si>
  <si>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</si>
  <si>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</si>
  <si>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</si>
  <si>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</si>
  <si>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</si>
  <si>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</si>
  <si>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</si>
  <si>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</si>
  <si>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</si>
  <si>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</si>
  <si>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</si>
  <si>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</si>
  <si>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</si>
  <si>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</si>
  <si>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</si>
  <si>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</si>
  <si>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</si>
  <si>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</si>
  <si>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</si>
  <si>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</si>
  <si>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</si>
  <si>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</si>
  <si>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</si>
  <si>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</si>
  <si>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</si>
  <si>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</si>
  <si>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</si>
  <si>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</si>
  <si>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</si>
  <si>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</si>
  <si>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</si>
  <si>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</si>
  <si>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</si>
  <si>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</si>
  <si>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</si>
  <si>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</si>
  <si>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</si>
  <si>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</si>
  <si>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</si>
  <si>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</si>
  <si>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</si>
  <si>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</si>
  <si>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</si>
  <si>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</si>
  <si>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</si>
  <si>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</si>
  <si>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</si>
  <si>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</si>
  <si>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</si>
  <si>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</si>
  <si>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</si>
  <si>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</si>
  <si>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</si>
  <si>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</si>
  <si>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</si>
  <si>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</si>
  <si>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</si>
  <si>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</si>
  <si>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</si>
  <si>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</si>
  <si>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</si>
  <si>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</si>
  <si>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</si>
  <si>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</si>
  <si>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</si>
  <si>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</si>
  <si>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</si>
  <si>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</si>
  <si>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</si>
  <si>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</si>
  <si>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</si>
  <si>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</si>
  <si>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</si>
  <si>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</si>
  <si>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</si>
  <si>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</si>
  <si>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</si>
  <si>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</si>
  <si>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</si>
  <si>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</si>
  <si>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</si>
  <si>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</si>
  <si>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</si>
  <si>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</si>
  <si>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</si>
  <si>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</si>
  <si>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</si>
  <si>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</si>
  <si>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</si>
  <si>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</si>
  <si>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</si>
  <si>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</si>
  <si>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</si>
  <si>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</si>
  <si>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</si>
  <si>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</si>
  <si>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</si>
  <si>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</si>
  <si>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</si>
  <si>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</si>
  <si>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</si>
  <si>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</si>
  <si>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</si>
  <si>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</si>
  <si>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</si>
  <si>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</si>
  <si>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</si>
  <si>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</si>
  <si>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</si>
  <si>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</si>
  <si>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</si>
  <si>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</si>
  <si>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</si>
  <si>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</si>
  <si>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</si>
  <si>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</si>
  <si>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</si>
  <si>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</si>
  <si>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</si>
  <si>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</si>
  <si>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</si>
  <si>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</si>
  <si>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</si>
  <si>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</si>
  <si>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</si>
  <si>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</si>
  <si>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</si>
  <si>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</si>
  <si>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</si>
  <si>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</si>
  <si>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</si>
  <si>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</si>
  <si>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</si>
  <si>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</si>
  <si>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</si>
  <si>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</si>
  <si>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</si>
  <si>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</si>
  <si>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</si>
  <si>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</si>
  <si>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</si>
  <si>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</si>
  <si>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</si>
  <si>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</si>
  <si>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</si>
  <si>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</si>
  <si>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</si>
  <si>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</si>
  <si>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</si>
  <si>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</si>
  <si>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</si>
  <si>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</si>
  <si>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</si>
  <si>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</si>
  <si>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</si>
  <si>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</si>
  <si>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</si>
  <si>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</si>
  <si>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</si>
  <si>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</si>
  <si>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</si>
  <si>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</si>
  <si>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</si>
  <si>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</si>
  <si>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</si>
  <si>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</si>
  <si>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</si>
  <si>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</si>
  <si>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</si>
  <si>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</si>
  <si>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</si>
  <si>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</si>
  <si>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</si>
  <si>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</si>
  <si>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</si>
  <si>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</si>
  <si>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</si>
  <si>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</si>
  <si>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</si>
  <si>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</si>
  <si>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</si>
  <si>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</si>
  <si>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</si>
  <si>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</si>
  <si>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</si>
  <si>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</si>
  <si>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</si>
  <si>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</si>
  <si>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</si>
  <si>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</si>
  <si>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</si>
  <si>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</si>
  <si>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</si>
  <si>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</si>
  <si>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</si>
  <si>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</si>
  <si>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</si>
  <si>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</si>
  <si>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</si>
  <si>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</si>
  <si>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</si>
  <si>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</si>
  <si>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</si>
  <si>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</si>
  <si>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</si>
  <si>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</si>
  <si>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</si>
  <si>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</si>
  <si>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</si>
  <si>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</si>
  <si>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</si>
  <si>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</si>
  <si>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</si>
  <si>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</si>
  <si>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</si>
  <si>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</si>
  <si>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</si>
  <si>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</si>
  <si>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</si>
  <si>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</si>
  <si>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</si>
  <si>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</si>
  <si>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</si>
  <si>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</si>
  <si>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</si>
  <si>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</si>
  <si>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</si>
  <si>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</si>
  <si>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</si>
  <si>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</si>
  <si>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</si>
  <si>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</si>
  <si>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</si>
  <si>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</si>
  <si>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</si>
  <si>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</si>
  <si>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</si>
  <si>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</si>
  <si>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</si>
  <si>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</si>
  <si>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</si>
  <si>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</si>
  <si>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</si>
  <si>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</si>
  <si>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</si>
  <si>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</si>
  <si>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</si>
  <si>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</si>
  <si>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</si>
  <si>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</si>
  <si>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</si>
  <si>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</si>
  <si>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</si>
  <si>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</si>
  <si>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</si>
  <si>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</si>
  <si>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</si>
  <si>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</si>
  <si>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</si>
  <si>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</si>
  <si>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</si>
  <si>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</si>
  <si>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</si>
  <si>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</si>
  <si>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</si>
  <si>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</si>
  <si>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</si>
  <si>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</si>
  <si>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</si>
  <si>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</si>
  <si>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</si>
  <si>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</si>
  <si>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</si>
  <si>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</si>
  <si>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</si>
  <si>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</si>
  <si>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</si>
  <si>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</si>
  <si>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</si>
  <si>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</si>
  <si>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</si>
  <si>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</si>
  <si>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</si>
  <si>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</si>
  <si>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</si>
  <si>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</si>
  <si>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</si>
  <si>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</si>
  <si>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</si>
  <si>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</si>
  <si>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</si>
  <si>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</si>
  <si>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</si>
  <si>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</si>
  <si>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</si>
  <si>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</si>
  <si>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</si>
  <si>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</si>
  <si>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</si>
  <si>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</si>
  <si>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</si>
  <si>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</si>
  <si>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</si>
  <si>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</si>
  <si>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</si>
  <si>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</si>
  <si>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</si>
  <si>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</si>
  <si>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</si>
  <si>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</si>
  <si>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</si>
  <si>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</si>
  <si>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</si>
  <si>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</si>
  <si>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</si>
  <si>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</si>
  <si>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</si>
  <si>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</si>
  <si>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</si>
  <si>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</si>
  <si>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</si>
  <si>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</si>
  <si>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</si>
  <si>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</si>
  <si>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</si>
  <si>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</si>
  <si>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</si>
  <si>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</si>
  <si>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</si>
  <si>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</si>
  <si>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</si>
  <si>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</si>
  <si>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</si>
  <si>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</si>
  <si>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</si>
  <si>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</si>
  <si>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</si>
  <si>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</si>
  <si>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</si>
  <si>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</si>
  <si>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</si>
  <si>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</si>
  <si>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</si>
  <si>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</si>
  <si>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</si>
  <si>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</si>
  <si>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</si>
  <si>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</si>
  <si>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</si>
  <si>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</si>
  <si>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</si>
  <si>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</si>
  <si>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</si>
  <si>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</si>
  <si>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</si>
  <si>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</si>
  <si>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</si>
  <si>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</si>
  <si>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</si>
  <si>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</si>
  <si>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</si>
  <si>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</si>
  <si>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</si>
  <si>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</si>
  <si>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</si>
  <si>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</si>
  <si>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</si>
  <si>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</si>
  <si>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</si>
  <si>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</si>
  <si>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</si>
  <si>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</si>
  <si>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</si>
  <si>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</si>
  <si>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</si>
  <si>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</si>
  <si>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</si>
  <si>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</si>
  <si>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</si>
  <si>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</si>
  <si>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</si>
  <si>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</si>
  <si>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</si>
  <si>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</si>
  <si>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</si>
  <si>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</si>
  <si>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</si>
  <si>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</si>
  <si>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</si>
  <si>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</si>
  <si>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</si>
  <si>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</si>
  <si>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</si>
  <si>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</si>
  <si>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</si>
  <si>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</si>
  <si>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</si>
  <si>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</si>
  <si>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</si>
  <si>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</si>
  <si>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</si>
  <si>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</si>
  <si>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</si>
  <si>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</si>
  <si>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</si>
  <si>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</si>
  <si>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</si>
  <si>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</si>
  <si>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</si>
  <si>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</si>
  <si>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</si>
  <si>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</si>
  <si>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</si>
  <si>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</si>
  <si>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</si>
  <si>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</si>
  <si>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</si>
  <si>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</si>
  <si>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</si>
  <si>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</si>
  <si>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</si>
  <si>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</si>
  <si>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</si>
  <si>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</si>
  <si>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</si>
  <si>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</si>
  <si>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</si>
  <si>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</si>
  <si>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</si>
  <si>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</si>
  <si>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</si>
  <si>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</si>
  <si>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</si>
  <si>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</si>
  <si>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</si>
  <si>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</si>
  <si>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</si>
  <si>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</si>
  <si>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</si>
  <si>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</si>
  <si>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</si>
  <si>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</si>
  <si>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</si>
  <si>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</si>
  <si>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</si>
  <si>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</si>
  <si>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</si>
  <si>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</si>
  <si>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</si>
  <si>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</si>
  <si>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</si>
  <si>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</si>
  <si>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</si>
  <si>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</si>
  <si>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</si>
  <si>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</si>
  <si>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</si>
  <si>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</si>
  <si>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</si>
  <si>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</si>
  <si>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</si>
  <si>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</si>
  <si>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</si>
  <si>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</si>
  <si>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</si>
  <si>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</si>
  <si>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</si>
  <si>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</si>
  <si>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</si>
  <si>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</si>
  <si>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</si>
  <si>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</si>
  <si>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</si>
  <si>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</si>
  <si>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</si>
  <si>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</si>
  <si>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</si>
  <si>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</si>
  <si>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</si>
  <si>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</si>
  <si>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</si>
  <si>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</si>
  <si>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</si>
  <si>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</si>
  <si>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</si>
  <si>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</si>
  <si>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</si>
  <si>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</si>
  <si>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</si>
  <si>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</si>
  <si>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</si>
  <si>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</si>
  <si>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</si>
  <si>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</si>
  <si>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</si>
  <si>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</si>
  <si>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</si>
  <si>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</si>
  <si>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</si>
  <si>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</si>
  <si>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</si>
  <si>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</si>
  <si>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</si>
  <si>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</si>
  <si>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</si>
  <si>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</si>
  <si>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</si>
  <si>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</si>
  <si>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</si>
  <si>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</si>
  <si>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</si>
  <si>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</si>
  <si>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</si>
  <si>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</si>
  <si>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</si>
  <si>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</si>
  <si>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</si>
  <si>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</si>
  <si>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</si>
  <si>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</si>
  <si>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</si>
  <si>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</si>
  <si>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</si>
  <si>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</si>
  <si>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</si>
  <si>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</si>
  <si>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</si>
  <si>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</si>
  <si>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</si>
  <si>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</si>
  <si>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</si>
  <si>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</si>
  <si>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</si>
  <si>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</si>
  <si>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</si>
  <si>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</si>
  <si>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</si>
  <si>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</si>
  <si>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</si>
  <si>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</si>
  <si>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</si>
  <si>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</si>
  <si>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</si>
  <si>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</si>
  <si>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</si>
  <si>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</si>
  <si>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</si>
  <si>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</si>
  <si>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</si>
  <si>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</si>
  <si>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</si>
  <si>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</si>
  <si>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</si>
  <si>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</si>
  <si>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</si>
  <si>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</si>
  <si>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</si>
  <si>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</si>
  <si>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</si>
  <si>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</si>
  <si>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</si>
  <si>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</si>
  <si>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</si>
  <si>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</si>
  <si>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</si>
  <si>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</si>
  <si>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</si>
  <si>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</si>
  <si>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</si>
  <si>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</si>
  <si>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</si>
  <si>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</si>
  <si>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</si>
  <si>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</si>
  <si>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</si>
  <si>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</si>
  <si>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</si>
  <si>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</si>
  <si>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</si>
  <si>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</si>
  <si>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</si>
  <si>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</si>
  <si>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</si>
  <si>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</si>
  <si>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</si>
  <si>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</si>
  <si>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</si>
  <si>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</si>
  <si>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</si>
  <si>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</si>
  <si>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</si>
  <si>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</si>
  <si>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</si>
  <si>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</si>
  <si>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</si>
  <si>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</si>
  <si>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</si>
  <si>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</si>
  <si>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</si>
  <si>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</si>
  <si>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</si>
  <si>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</si>
  <si>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</si>
  <si>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</si>
  <si>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</si>
  <si>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</si>
  <si>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</si>
  <si>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</si>
  <si>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</si>
  <si>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</si>
  <si>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</si>
  <si>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</si>
  <si>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</si>
  <si>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</si>
  <si>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</si>
  <si>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</si>
  <si>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</si>
  <si>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</si>
  <si>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</si>
  <si>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</si>
  <si>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</si>
  <si>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</si>
  <si>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</si>
  <si>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</si>
  <si>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</si>
  <si>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</si>
  <si>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</si>
  <si>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</si>
  <si>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</si>
  <si>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</si>
  <si>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</si>
  <si>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</si>
  <si>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</si>
  <si>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</si>
  <si>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</si>
  <si>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</si>
  <si>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</si>
  <si>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</si>
  <si>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</si>
  <si>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</si>
  <si>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</si>
  <si>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</si>
  <si>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</si>
  <si>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</si>
  <si>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</si>
  <si>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</si>
  <si>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</si>
  <si>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</si>
  <si>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</si>
  <si>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</si>
  <si>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</si>
  <si>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</si>
  <si>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</si>
  <si>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</si>
  <si>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</si>
  <si>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</si>
  <si>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</si>
  <si>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</si>
  <si>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</si>
  <si>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</si>
  <si>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</si>
  <si>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</si>
  <si>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</si>
  <si>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</si>
  <si>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</si>
  <si>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</si>
  <si>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</si>
  <si>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</si>
  <si>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</si>
  <si>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</si>
  <si>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</si>
  <si>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</si>
  <si>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</si>
  <si>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</si>
  <si>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</si>
  <si>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</si>
  <si>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</si>
  <si>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</si>
  <si>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</si>
  <si>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</si>
  <si>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</si>
  <si>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</si>
  <si>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</si>
  <si>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</si>
  <si>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</si>
  <si>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</si>
  <si>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</si>
  <si>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</si>
  <si>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</si>
  <si>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</si>
  <si>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</si>
  <si>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</si>
  <si>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</si>
  <si>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</si>
  <si>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</si>
  <si>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</si>
  <si>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</si>
  <si>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</si>
  <si>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</si>
  <si>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</si>
  <si>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</si>
  <si>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</si>
  <si>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</si>
  <si>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</si>
  <si>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</si>
  <si>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</si>
  <si>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</si>
  <si>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</si>
  <si>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</si>
  <si>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</si>
  <si>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</si>
  <si>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</si>
  <si>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</si>
  <si>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</si>
  <si>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</si>
  <si>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</si>
  <si>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</si>
  <si>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</si>
  <si>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</si>
  <si>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</si>
  <si>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</si>
  <si>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</si>
  <si>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</si>
  <si>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</si>
  <si>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</si>
  <si>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</si>
  <si>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</si>
  <si>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</si>
  <si>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</si>
  <si>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</si>
  <si>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</si>
  <si>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</si>
  <si>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</si>
  <si>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</si>
  <si>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</si>
  <si>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</si>
  <si>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</si>
  <si>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</si>
  <si>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</si>
  <si>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</si>
  <si>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</si>
  <si>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</si>
  <si>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</si>
  <si>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</si>
  <si>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</si>
  <si>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</si>
  <si>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</si>
  <si>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</si>
  <si>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</si>
  <si>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</si>
  <si>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</si>
  <si>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</si>
  <si>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</si>
  <si>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</si>
  <si>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</si>
  <si>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</si>
  <si>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</si>
  <si>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</si>
  <si>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</si>
  <si>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</si>
  <si>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</si>
  <si>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</si>
  <si>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</si>
  <si>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</si>
  <si>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</si>
  <si>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</si>
  <si>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</si>
  <si>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</si>
  <si>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</si>
  <si>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</si>
  <si>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</si>
  <si>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</si>
  <si>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</si>
  <si>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</si>
  <si>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</si>
  <si>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</si>
  <si>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</si>
  <si>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</si>
  <si>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</si>
  <si>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</si>
  <si>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</si>
  <si>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</si>
  <si>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</si>
  <si>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</si>
  <si>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</si>
  <si>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</si>
  <si>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</si>
  <si>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</si>
  <si>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</si>
  <si>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</si>
  <si>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</si>
  <si>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</si>
  <si>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</si>
  <si>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</si>
  <si>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</si>
  <si>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</si>
  <si>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</si>
  <si>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</si>
  <si>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</si>
  <si>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</si>
  <si>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</si>
  <si>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</si>
  <si>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</si>
  <si>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</si>
  <si>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</si>
  <si>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</si>
  <si>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</si>
  <si>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</si>
  <si>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</si>
  <si>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</si>
  <si>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</si>
  <si>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</si>
  <si>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</si>
  <si>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</si>
  <si>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</si>
  <si>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</si>
  <si>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</si>
  <si>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</si>
  <si>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</si>
  <si>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</si>
  <si>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</si>
  <si>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</si>
  <si>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</si>
  <si>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</si>
  <si>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</si>
  <si>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</si>
  <si>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</si>
  <si>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</si>
  <si>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</si>
  <si>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</si>
  <si>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</si>
  <si>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</si>
  <si>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</si>
  <si>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</si>
  <si>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</si>
  <si>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</si>
  <si>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</si>
  <si>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</si>
  <si>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</si>
  <si>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</si>
  <si>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</si>
  <si>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</si>
  <si>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</si>
  <si>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</si>
  <si>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</si>
  <si>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</si>
  <si>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</si>
  <si>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</si>
  <si>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</si>
  <si>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</si>
  <si>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</si>
  <si>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</si>
  <si>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</si>
  <si>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</si>
  <si>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</si>
  <si>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</si>
  <si>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</si>
  <si>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</si>
  <si>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</si>
  <si>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</si>
  <si>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</si>
  <si>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</si>
  <si>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</si>
  <si>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</si>
  <si>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</si>
  <si>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</si>
  <si>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</si>
  <si>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</si>
  <si>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</si>
  <si>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</si>
  <si>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</si>
  <si>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</si>
  <si>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</si>
  <si>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</si>
  <si>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</si>
  <si>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</si>
  <si>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</si>
  <si>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</si>
  <si>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</si>
  <si>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</si>
  <si>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</si>
  <si>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</si>
  <si>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</si>
  <si>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</si>
  <si>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</si>
  <si>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</si>
  <si>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</si>
  <si>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</si>
  <si>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</si>
  <si>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</si>
  <si>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</si>
  <si>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</si>
  <si>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</si>
  <si>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</si>
  <si>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</si>
  <si>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</si>
  <si>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</si>
  <si>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</si>
  <si>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</si>
  <si>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</si>
  <si>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</si>
  <si>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</si>
  <si>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</si>
  <si>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</si>
  <si>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</si>
  <si>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</si>
  <si>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</si>
  <si>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</si>
  <si>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</si>
  <si>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</si>
  <si>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</si>
  <si>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</si>
  <si>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</si>
  <si>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</si>
  <si>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</si>
  <si>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</si>
  <si>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</si>
  <si>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</si>
  <si>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</si>
  <si>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</si>
  <si>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</si>
  <si>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</si>
  <si>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</si>
  <si>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</si>
  <si>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</si>
  <si>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</si>
  <si>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</si>
  <si>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</si>
  <si>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</si>
  <si>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</si>
  <si>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</si>
  <si>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</si>
  <si>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</si>
  <si>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</si>
  <si>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</si>
  <si>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</si>
  <si>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</si>
  <si>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</si>
  <si>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</si>
  <si>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</si>
  <si>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</si>
  <si>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</si>
  <si>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</si>
  <si>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</si>
  <si>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</si>
  <si>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</si>
  <si>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</si>
  <si>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</si>
  <si>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</si>
  <si>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</si>
  <si>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</si>
  <si>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</si>
  <si>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</si>
  <si>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</si>
  <si>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</si>
  <si>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</si>
  <si>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</si>
  <si>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</si>
  <si>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</si>
  <si>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</si>
  <si>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</si>
  <si>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</si>
  <si>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</si>
  <si>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</si>
  <si>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</si>
  <si>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</si>
  <si>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</si>
  <si>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</si>
  <si>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</si>
  <si>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</si>
  <si>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</si>
  <si>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</si>
  <si>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</si>
  <si>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</si>
  <si>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</si>
  <si>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</si>
  <si>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</si>
  <si>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</si>
  <si>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</si>
  <si>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</si>
  <si>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</si>
  <si>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</si>
  <si>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</si>
  <si>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</si>
  <si>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</si>
  <si>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</si>
  <si>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</si>
  <si>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</si>
  <si>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</si>
  <si>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</si>
  <si>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</si>
  <si>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</si>
  <si>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</si>
  <si>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</si>
  <si>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</si>
  <si>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</si>
  <si>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</si>
  <si>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</si>
  <si>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</si>
  <si>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</si>
  <si>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</si>
  <si>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</si>
  <si>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</si>
  <si>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</si>
  <si>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</si>
  <si>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</si>
  <si>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</si>
  <si>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</si>
  <si>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</si>
  <si>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</si>
  <si>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</si>
  <si>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</si>
  <si>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</si>
  <si>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</si>
  <si>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</si>
  <si>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</si>
  <si>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</si>
  <si>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</si>
  <si>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</si>
  <si>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</si>
  <si>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</si>
  <si>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</si>
  <si>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</si>
  <si>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</si>
  <si>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</si>
  <si>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</si>
  <si>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</si>
  <si>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</si>
  <si>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</si>
  <si>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</si>
  <si>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</si>
  <si>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</si>
  <si>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</si>
  <si>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</si>
  <si>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</si>
  <si>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</si>
  <si>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</si>
  <si>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</si>
  <si>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</si>
  <si>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</si>
  <si>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</si>
  <si>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</si>
  <si>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</si>
  <si>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</si>
  <si>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</si>
  <si>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</si>
  <si>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</si>
  <si>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</si>
  <si>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</si>
  <si>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</si>
  <si>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</si>
  <si>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</si>
  <si>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</si>
  <si>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</si>
  <si>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</si>
  <si>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</si>
  <si>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</si>
  <si>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</si>
  <si>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</si>
  <si>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</si>
  <si>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</si>
  <si>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</si>
  <si>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</si>
  <si>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</si>
  <si>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</si>
  <si>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</si>
  <si>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</si>
  <si>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</si>
  <si>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</si>
  <si>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</si>
  <si>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</si>
  <si>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</si>
  <si>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</si>
  <si>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</si>
  <si>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</si>
  <si>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</si>
  <si>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</si>
  <si>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</si>
  <si>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</si>
  <si>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</si>
  <si>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</si>
  <si>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</si>
  <si>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</si>
  <si>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</si>
  <si>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</si>
  <si>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</si>
  <si>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</si>
  <si>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</si>
  <si>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</si>
  <si>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</si>
  <si>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</si>
  <si>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</si>
  <si>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</si>
  <si>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</si>
  <si>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</si>
  <si>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</si>
  <si>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</si>
  <si>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</si>
  <si>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</si>
  <si>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</si>
  <si>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</si>
  <si>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</si>
  <si>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</si>
  <si>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</si>
  <si>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</si>
  <si>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</si>
  <si>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</si>
  <si>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</si>
  <si>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</si>
  <si>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</si>
  <si>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</si>
  <si>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</si>
  <si>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</si>
  <si>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</si>
  <si>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</si>
  <si>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</si>
  <si>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</si>
  <si>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</si>
  <si>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</si>
  <si>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</si>
  <si>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</si>
  <si>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</si>
  <si>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</si>
  <si>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</si>
  <si>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</si>
  <si>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</si>
  <si>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</si>
  <si>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</si>
  <si>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</si>
  <si>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</si>
  <si>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</si>
  <si>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</si>
  <si>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</si>
  <si>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</si>
  <si>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</si>
  <si>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</si>
  <si>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</si>
  <si>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</si>
  <si>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</si>
  <si>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</si>
  <si>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</si>
  <si>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</si>
  <si>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</si>
  <si>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</si>
  <si>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</si>
  <si>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</si>
  <si>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</si>
  <si>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</si>
  <si>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</si>
  <si>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</si>
  <si>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</si>
  <si>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</si>
  <si>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</si>
  <si>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</si>
  <si>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</si>
  <si>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</si>
  <si>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</si>
  <si>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</si>
  <si>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</si>
  <si>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</si>
  <si>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</si>
  <si>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</si>
  <si>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</si>
  <si>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</si>
  <si>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</si>
  <si>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</si>
  <si>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</si>
  <si>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</si>
  <si>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</si>
  <si>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</si>
  <si>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</si>
  <si>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</si>
  <si>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</si>
  <si>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</si>
  <si>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</si>
  <si>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</si>
  <si>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</si>
  <si>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</si>
  <si>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</si>
  <si>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</si>
  <si>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</si>
  <si>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</si>
  <si>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</si>
  <si>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</si>
  <si>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</si>
  <si>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</si>
  <si>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</si>
  <si>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</si>
  <si>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</si>
  <si>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</si>
  <si>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</si>
  <si>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</si>
  <si>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</si>
  <si>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</si>
  <si>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</si>
  <si>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</si>
  <si>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</si>
  <si>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</si>
  <si>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</si>
  <si>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</si>
  <si>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</si>
  <si>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</si>
  <si>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</si>
  <si>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</si>
  <si>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</si>
  <si>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</si>
  <si>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</si>
  <si>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</si>
  <si>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</si>
  <si>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</si>
  <si>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</si>
  <si>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</si>
  <si>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</si>
  <si>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</si>
  <si>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</si>
  <si>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</si>
  <si>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</si>
  <si>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</si>
  <si>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</si>
  <si>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</si>
  <si>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</si>
  <si>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</si>
  <si>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</si>
  <si>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</si>
  <si>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</si>
  <si>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</si>
  <si>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</si>
  <si>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</si>
  <si>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</si>
  <si>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</si>
  <si>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</si>
  <si>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</si>
  <si>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</si>
  <si>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</si>
  <si>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</si>
  <si>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</si>
  <si>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</si>
  <si>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</si>
  <si>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</si>
  <si>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</si>
  <si>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</si>
  <si>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</si>
  <si>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</si>
  <si>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</si>
  <si>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</si>
  <si>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</si>
  <si>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</si>
  <si>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</si>
  <si>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</si>
  <si>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</si>
  <si>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</si>
  <si>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</si>
  <si>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</si>
  <si>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</si>
  <si>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</si>
  <si>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</si>
  <si>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</si>
  <si>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</si>
  <si>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</si>
  <si>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</si>
  <si>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</si>
  <si>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</si>
  <si>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</si>
  <si>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</si>
  <si>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</si>
  <si>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</si>
  <si>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</si>
  <si>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</si>
  <si>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</si>
  <si>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</si>
  <si>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</si>
  <si>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</si>
  <si>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</si>
  <si>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</si>
  <si>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</si>
  <si>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</si>
  <si>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</si>
  <si>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</si>
  <si>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</si>
  <si>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</si>
  <si>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</si>
  <si>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</si>
  <si>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</si>
  <si>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</si>
  <si>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</si>
  <si>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</si>
  <si>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</si>
  <si>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</si>
  <si>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</si>
  <si>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</si>
  <si>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</si>
  <si>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</si>
  <si>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</si>
  <si>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</si>
  <si>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</si>
  <si>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</si>
  <si>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</si>
  <si>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</si>
  <si>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</si>
  <si>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</si>
  <si>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</si>
  <si>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</si>
  <si>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</si>
  <si>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</si>
  <si>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</si>
  <si>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</si>
  <si>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</si>
  <si>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</si>
  <si>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</si>
  <si>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</si>
  <si>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</si>
  <si>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</si>
  <si>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</si>
  <si>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</si>
  <si>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</si>
  <si>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</si>
  <si>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</si>
  <si>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</si>
  <si>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</si>
  <si>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</si>
  <si>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</si>
  <si>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</si>
  <si>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</si>
  <si>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</si>
  <si>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</si>
  <si>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</si>
  <si>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</si>
  <si>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</si>
  <si>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</si>
  <si>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</si>
  <si>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</si>
  <si>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</si>
  <si>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</si>
  <si>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</si>
  <si>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</si>
  <si>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</si>
  <si>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</si>
  <si>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</si>
  <si>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</si>
  <si>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</si>
  <si>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</si>
  <si>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</si>
  <si>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</si>
  <si>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</si>
  <si>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</si>
  <si>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</si>
  <si>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</si>
  <si>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</si>
  <si>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</si>
  <si>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</si>
  <si>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</si>
  <si>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</si>
  <si>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</si>
  <si>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</si>
  <si>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</si>
  <si>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</si>
  <si>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</si>
  <si>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</si>
  <si>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</si>
  <si>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</si>
  <si>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</si>
  <si>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</si>
  <si>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</si>
  <si>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</si>
  <si>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</si>
  <si>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</si>
  <si>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</si>
  <si>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</si>
  <si>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</si>
  <si>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</si>
  <si>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</si>
  <si>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</si>
  <si>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</si>
  <si>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</si>
  <si>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</si>
  <si>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</si>
  <si>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</si>
  <si>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</si>
  <si>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</si>
  <si>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</si>
  <si>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</si>
  <si>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</si>
  <si>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</si>
  <si>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</si>
  <si>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</si>
  <si>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</si>
  <si>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</si>
  <si>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</si>
  <si>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</si>
  <si>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</si>
  <si>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</si>
  <si>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</si>
  <si>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</si>
  <si>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</si>
  <si>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</si>
  <si>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</si>
  <si>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</si>
  <si>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</si>
  <si>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</si>
  <si>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</si>
  <si>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</si>
  <si>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</si>
  <si>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</si>
  <si>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</si>
  <si>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</si>
  <si>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</si>
  <si>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</si>
  <si>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</si>
  <si>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</si>
  <si>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</si>
  <si>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</si>
  <si>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</si>
  <si>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</si>
  <si>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</si>
  <si>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</si>
  <si>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</si>
  <si>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</si>
  <si>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</si>
  <si>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</si>
  <si>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</si>
  <si>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</si>
  <si>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</si>
  <si>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</si>
  <si>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</si>
  <si>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</si>
  <si>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</si>
  <si>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</si>
  <si>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</si>
  <si>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</si>
  <si>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</si>
  <si>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</si>
  <si>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</si>
  <si>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</si>
  <si>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</si>
  <si>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</si>
  <si>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</si>
  <si>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</si>
  <si>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</si>
  <si>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</si>
  <si>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</si>
  <si>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</si>
  <si>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</si>
  <si>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</si>
  <si>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</si>
  <si>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</si>
  <si>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</si>
  <si>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</si>
  <si>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</si>
  <si>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</si>
  <si>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</si>
  <si>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</si>
  <si>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</si>
  <si>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</si>
  <si>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</si>
  <si>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</si>
  <si>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</si>
  <si>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</si>
  <si>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</si>
  <si>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</si>
  <si>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</si>
  <si>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</si>
  <si>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</si>
  <si>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</si>
  <si>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</si>
  <si>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</si>
  <si>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</si>
  <si>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</si>
  <si>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</si>
  <si>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</si>
  <si>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</si>
  <si>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</si>
  <si>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</si>
  <si>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</si>
  <si>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</si>
  <si>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</si>
  <si>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</si>
  <si>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</si>
  <si>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</si>
  <si>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</si>
  <si>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</si>
  <si>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</si>
  <si>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</si>
  <si>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</si>
  <si>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</si>
  <si>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</si>
  <si>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</si>
  <si>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</si>
  <si>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</si>
  <si>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</si>
  <si>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</si>
  <si>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</si>
  <si>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</si>
  <si>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</si>
  <si>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</si>
  <si>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</si>
  <si>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</si>
  <si>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</si>
  <si>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</si>
  <si>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</si>
  <si>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</si>
  <si>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</si>
  <si>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</si>
  <si>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</si>
  <si>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</si>
  <si>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</si>
  <si>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</si>
  <si>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</si>
  <si>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</si>
  <si>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</si>
  <si>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</si>
  <si>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</si>
  <si>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</si>
  <si>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</si>
  <si>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</si>
  <si>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</si>
  <si>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</si>
  <si>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</si>
  <si>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</si>
  <si>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</si>
  <si>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</si>
  <si>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</si>
  <si>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</si>
  <si>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</si>
  <si>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</si>
  <si>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</si>
  <si>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</si>
  <si>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</si>
  <si>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</si>
  <si>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</si>
  <si>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</si>
  <si>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</si>
  <si>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</si>
  <si>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</si>
  <si>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</si>
  <si>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</si>
  <si>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</si>
  <si>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</si>
  <si>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</si>
  <si>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</si>
  <si>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</si>
  <si>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</si>
  <si>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</si>
  <si>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</si>
  <si>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</si>
  <si>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</si>
  <si>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</si>
  <si>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</si>
  <si>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</si>
  <si>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</si>
  <si>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</si>
  <si>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</si>
  <si>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</si>
  <si>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</si>
  <si>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</si>
  <si>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</si>
  <si>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</si>
  <si>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</si>
  <si>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</si>
  <si>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</si>
  <si>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</si>
  <si>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</si>
  <si>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</si>
  <si>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</si>
  <si>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</si>
  <si>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</si>
  <si>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</si>
  <si>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</si>
  <si>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</si>
  <si>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</si>
  <si>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</si>
  <si>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</si>
  <si>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</si>
  <si>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</si>
  <si>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</si>
  <si>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</si>
  <si>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</si>
  <si>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</si>
  <si>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</si>
  <si>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</si>
  <si>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</si>
  <si>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</si>
  <si>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</si>
  <si>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</si>
  <si>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</si>
  <si>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</si>
  <si>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</si>
  <si>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</si>
  <si>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</si>
  <si>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</si>
  <si>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</si>
  <si>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</si>
  <si>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</si>
  <si>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</si>
  <si>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</si>
  <si>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</si>
  <si>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</si>
  <si>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</si>
  <si>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</si>
  <si>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</si>
  <si>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</si>
  <si>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</si>
  <si>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</si>
  <si>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</si>
  <si>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</si>
  <si>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</si>
  <si>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</si>
  <si>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</si>
  <si>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</si>
  <si>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</si>
  <si>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</si>
  <si>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</si>
  <si>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</si>
  <si>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</si>
  <si>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</si>
  <si>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</si>
  <si>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</si>
  <si>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</si>
  <si>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</si>
  <si>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</si>
  <si>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</si>
  <si>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</si>
  <si>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</si>
  <si>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</si>
  <si>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</si>
  <si>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</si>
  <si>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</si>
  <si>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</si>
  <si>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</si>
  <si>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</si>
  <si>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</si>
  <si>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</si>
  <si>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</si>
  <si>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</si>
  <si>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</si>
  <si>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</si>
  <si>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</si>
  <si>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</si>
  <si>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</si>
  <si>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</si>
  <si>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</si>
  <si>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</si>
  <si>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</si>
  <si>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</si>
  <si>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</si>
  <si>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</si>
  <si>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</si>
  <si>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</si>
  <si>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</si>
  <si>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</si>
  <si>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</si>
  <si>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</si>
  <si>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</si>
  <si>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</si>
  <si>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</si>
  <si>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</si>
  <si>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</si>
  <si>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</si>
  <si>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</si>
  <si>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</si>
  <si>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</si>
  <si>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</si>
  <si>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</si>
  <si>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</si>
  <si>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</si>
  <si>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</si>
  <si>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</si>
  <si>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</si>
  <si>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</si>
  <si>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</si>
  <si>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</si>
  <si>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</si>
  <si>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</si>
  <si>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</si>
  <si>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</si>
  <si>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</si>
  <si>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</si>
  <si>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</si>
  <si>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</si>
  <si>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</si>
  <si>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</si>
  <si>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</si>
  <si>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</si>
  <si>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</si>
  <si>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</si>
  <si>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</si>
  <si>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</si>
  <si>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</si>
  <si>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</si>
  <si>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</si>
  <si>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</si>
  <si>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</si>
  <si>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</si>
  <si>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</si>
  <si>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</si>
  <si>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</si>
  <si>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</si>
  <si>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</si>
  <si>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</si>
  <si>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</si>
  <si>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</si>
  <si>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</si>
  <si>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</si>
  <si>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</si>
  <si>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</si>
  <si>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</si>
  <si>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</si>
  <si>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</si>
  <si>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</si>
  <si>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</si>
  <si>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</si>
  <si>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</si>
  <si>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</si>
  <si>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</si>
  <si>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</si>
  <si>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</si>
  <si>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</si>
  <si>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</si>
  <si>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</si>
  <si>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</si>
  <si>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</si>
  <si>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</si>
  <si>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</si>
  <si>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</si>
  <si>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</si>
  <si>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</si>
  <si>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</si>
  <si>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</si>
  <si>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</si>
  <si>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</si>
  <si>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</si>
  <si>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</si>
  <si>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</si>
  <si>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</si>
  <si>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</si>
  <si>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</si>
  <si>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</si>
  <si>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</si>
  <si>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</si>
  <si>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</si>
  <si>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</si>
  <si>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</si>
  <si>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</si>
  <si>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</si>
  <si>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</si>
  <si>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</si>
  <si>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</si>
  <si>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</si>
  <si>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</si>
  <si>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</si>
  <si>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</si>
  <si>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</si>
  <si>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</si>
  <si>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</si>
  <si>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</si>
  <si>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</si>
  <si>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</si>
  <si>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</si>
  <si>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</si>
  <si>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</si>
  <si>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</si>
  <si>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</si>
  <si>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</si>
  <si>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</si>
  <si>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</si>
  <si>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</si>
  <si>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</si>
  <si>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</si>
  <si>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</si>
  <si>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</si>
  <si>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</si>
  <si>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</si>
  <si>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</si>
  <si>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</si>
  <si>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</si>
  <si>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</si>
  <si>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</si>
  <si>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</si>
  <si>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</si>
  <si>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</si>
  <si>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</si>
  <si>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</si>
  <si>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</si>
  <si>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</si>
  <si>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</si>
  <si>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</si>
  <si>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</si>
  <si>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</si>
  <si>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</si>
  <si>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</si>
  <si>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</si>
  <si>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</si>
  <si>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</si>
  <si>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</si>
  <si>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</si>
  <si>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</si>
  <si>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</si>
  <si>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</si>
  <si>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</si>
  <si>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</si>
  <si>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</si>
  <si>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</si>
  <si>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</si>
  <si>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</si>
  <si>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</si>
  <si>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</si>
  <si>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</si>
  <si>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</si>
  <si>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</si>
  <si>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</si>
  <si>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</si>
  <si>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</si>
  <si>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</si>
  <si>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</si>
  <si>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</si>
  <si>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</si>
  <si>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</si>
  <si>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</si>
  <si>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</si>
  <si>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</si>
  <si>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</si>
  <si>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</si>
  <si>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</si>
  <si>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</si>
  <si>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</si>
  <si>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</si>
  <si>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</si>
  <si>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</si>
  <si>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</si>
  <si>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</si>
  <si>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</si>
  <si>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</si>
  <si>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</si>
  <si>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</si>
  <si>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</si>
  <si>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</si>
  <si>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</si>
  <si>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</si>
  <si>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</si>
  <si>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</si>
  <si>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</si>
  <si>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</si>
  <si>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</si>
  <si>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</si>
  <si>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</si>
  <si>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</si>
  <si>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</si>
  <si>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</si>
  <si>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</si>
  <si>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</si>
  <si>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</si>
  <si>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</si>
  <si>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</si>
  <si>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</si>
  <si>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</si>
  <si>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</si>
  <si>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</si>
  <si>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</si>
  <si>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</si>
  <si>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</si>
  <si>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</si>
  <si>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</si>
  <si>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</si>
  <si>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</si>
  <si>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</si>
  <si>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</si>
  <si>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</si>
  <si>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</si>
  <si>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</si>
  <si>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</si>
  <si>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</si>
  <si>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</si>
  <si>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</si>
  <si>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</si>
  <si>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</si>
  <si>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</si>
  <si>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</si>
  <si>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</si>
  <si>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</si>
  <si>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</si>
  <si>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</si>
  <si>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</si>
  <si>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</si>
  <si>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</si>
  <si>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</si>
  <si>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</si>
  <si>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</si>
  <si>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</si>
  <si>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</si>
  <si>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</si>
  <si>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</si>
  <si>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</si>
  <si>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</si>
  <si>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</si>
  <si>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</si>
  <si>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</si>
  <si>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</si>
  <si>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</si>
  <si>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</si>
  <si>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</si>
  <si>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</si>
  <si>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</si>
  <si>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</si>
  <si>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</si>
  <si>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</si>
  <si>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</si>
  <si>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</si>
  <si>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</si>
  <si>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</si>
  <si>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</si>
  <si>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</si>
  <si>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</si>
  <si>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</si>
  <si>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</si>
  <si>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</si>
  <si>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</si>
  <si>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</si>
  <si>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</si>
  <si>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</si>
  <si>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</si>
  <si>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</si>
  <si>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</si>
  <si>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</si>
  <si>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</si>
  <si>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</si>
  <si>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</si>
  <si>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</si>
  <si>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</si>
  <si>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</si>
  <si>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</si>
  <si>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</si>
  <si>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</si>
  <si>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</si>
  <si>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</si>
  <si>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</si>
  <si>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</si>
  <si>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</si>
  <si>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</si>
  <si>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</si>
  <si>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</si>
  <si>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</si>
  <si>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</si>
  <si>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</si>
  <si>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</si>
  <si>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</si>
  <si>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</si>
  <si>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</si>
  <si>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</si>
  <si>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</si>
  <si>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</si>
  <si>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</si>
  <si>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</si>
  <si>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</si>
  <si>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</si>
  <si>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</si>
  <si>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</si>
  <si>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</si>
  <si>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</si>
  <si>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</si>
  <si>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</si>
  <si>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</si>
  <si>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</si>
  <si>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</si>
  <si>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</si>
  <si>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</si>
  <si>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</si>
  <si>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</si>
  <si>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</si>
  <si>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</si>
  <si>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</si>
  <si>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</si>
  <si>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</si>
  <si>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</si>
  <si>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</si>
  <si>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</si>
  <si>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</si>
  <si>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</si>
  <si>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</si>
  <si>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</si>
  <si>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</si>
  <si>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</si>
  <si>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</si>
  <si>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</si>
  <si>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</si>
  <si>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</si>
  <si>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</si>
  <si>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</si>
  <si>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</si>
  <si>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</si>
  <si>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</si>
  <si>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</si>
  <si>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</si>
  <si>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</si>
  <si>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</si>
  <si>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</si>
  <si>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</si>
  <si>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</si>
  <si>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</si>
  <si>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</si>
  <si>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</si>
  <si>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</si>
  <si>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</si>
  <si>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</si>
  <si>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</si>
  <si>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</si>
  <si>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</si>
  <si>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</si>
  <si>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</si>
  <si>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</si>
  <si>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</si>
  <si>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</si>
  <si>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</si>
  <si>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</si>
  <si>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</si>
  <si>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</si>
  <si>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</si>
  <si>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</si>
  <si>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</si>
  <si>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</si>
  <si>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</si>
  <si>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</si>
  <si>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</si>
  <si>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</si>
  <si>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</si>
  <si>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</si>
  <si>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</si>
  <si>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</si>
  <si>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</si>
  <si>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</si>
  <si>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</si>
  <si>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</si>
  <si>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</si>
  <si>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</si>
  <si>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</si>
  <si>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</si>
  <si>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</si>
  <si>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</si>
  <si>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</si>
  <si>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</si>
  <si>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</si>
  <si>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</si>
  <si>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</si>
  <si>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</si>
  <si>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</si>
  <si>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</si>
  <si>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</si>
  <si>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</si>
  <si>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</si>
  <si>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</si>
  <si>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</si>
  <si>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</si>
  <si>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</si>
  <si>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</si>
  <si>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</si>
  <si>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</si>
  <si>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</si>
  <si>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</si>
  <si>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</si>
  <si>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</si>
  <si>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</si>
  <si>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</si>
  <si>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</si>
  <si>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</si>
  <si>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</si>
  <si>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</si>
  <si>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</si>
  <si>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</si>
  <si>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</si>
  <si>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</si>
  <si>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</si>
  <si>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</si>
  <si>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</si>
  <si>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</si>
  <si>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</si>
  <si>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</si>
  <si>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</si>
  <si>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</si>
  <si>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</si>
  <si>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</si>
  <si>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</si>
  <si>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</si>
  <si>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</si>
  <si>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</si>
  <si>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</si>
  <si>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</si>
  <si>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</si>
  <si>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</si>
  <si>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</si>
  <si>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</si>
  <si>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</si>
  <si>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</si>
  <si>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</si>
  <si>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</si>
  <si>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</si>
  <si>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</si>
  <si>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</si>
  <si>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</si>
  <si>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</si>
  <si>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</si>
  <si>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</si>
  <si>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</si>
  <si>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</si>
  <si>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</si>
  <si>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</si>
  <si>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</si>
  <si>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</si>
  <si>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</si>
  <si>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</si>
  <si>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</si>
  <si>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</si>
  <si>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</si>
  <si>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</si>
  <si>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</si>
  <si>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</si>
  <si>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</si>
  <si>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</si>
  <si>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</si>
  <si>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</si>
  <si>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</si>
  <si>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</si>
  <si>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</si>
  <si>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</si>
  <si>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</si>
  <si>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</si>
  <si>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</si>
  <si>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</si>
  <si>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</si>
  <si>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</si>
  <si>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</si>
  <si>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</si>
  <si>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</si>
  <si>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</si>
  <si>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</si>
  <si>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</si>
  <si>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</si>
  <si>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</si>
  <si>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</si>
  <si>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</si>
  <si>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</si>
  <si>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</si>
  <si>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</si>
  <si>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</si>
  <si>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</si>
  <si>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</si>
  <si>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</si>
  <si>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</si>
  <si>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</si>
  <si>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</si>
  <si>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</si>
  <si>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</si>
  <si>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</si>
  <si>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</si>
  <si>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</si>
  <si>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</si>
  <si>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</si>
  <si>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</si>
  <si>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</si>
  <si>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</si>
  <si>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</si>
  <si>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</si>
  <si>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</si>
  <si>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</si>
  <si>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</si>
  <si>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</si>
  <si>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</si>
  <si>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</si>
  <si>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</si>
  <si>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</si>
  <si>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</si>
  <si>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</si>
  <si>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</si>
  <si>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</si>
  <si>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</si>
  <si>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</si>
  <si>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</si>
  <si>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</si>
  <si>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</si>
  <si>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</si>
  <si>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</si>
  <si>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</si>
  <si>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</si>
  <si>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</si>
  <si>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</si>
  <si>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</si>
  <si>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</si>
  <si>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</si>
  <si>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</si>
  <si>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</si>
  <si>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</si>
  <si>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</si>
  <si>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</si>
  <si>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</si>
  <si>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</si>
  <si>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</si>
  <si>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</si>
  <si>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</si>
  <si>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</si>
  <si>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</si>
  <si>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</si>
  <si>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</si>
  <si>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</si>
  <si>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</si>
  <si>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</si>
  <si>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</si>
  <si>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</si>
  <si>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</si>
  <si>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</si>
  <si>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</si>
  <si>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</si>
  <si>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</si>
  <si>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</si>
  <si>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</si>
  <si>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</si>
  <si>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</si>
  <si>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</si>
  <si>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</si>
  <si>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</si>
  <si>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</si>
  <si>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</si>
  <si>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</si>
  <si>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</si>
  <si>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</si>
  <si>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</si>
  <si>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</si>
  <si>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</si>
  <si>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</si>
  <si>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</si>
  <si>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</si>
  <si>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</si>
  <si>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</si>
  <si>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</si>
  <si>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</si>
  <si>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</si>
  <si>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</si>
  <si>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</si>
  <si>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</si>
  <si>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</si>
  <si>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</si>
  <si>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</si>
  <si>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</si>
  <si>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</si>
  <si>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</si>
  <si>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</si>
  <si>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</si>
  <si>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</si>
  <si>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</si>
  <si>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</si>
  <si>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</si>
  <si>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</si>
  <si>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</si>
  <si>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</si>
  <si>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</si>
  <si>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</si>
  <si>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</si>
  <si>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</si>
  <si>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</si>
  <si>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</si>
  <si>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</si>
  <si>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</si>
  <si>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</si>
  <si>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</si>
  <si>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</si>
  <si>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</si>
  <si>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</si>
  <si>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</si>
  <si>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</si>
  <si>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</si>
  <si>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</si>
  <si>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</si>
  <si>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</si>
  <si>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</si>
  <si>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</si>
  <si>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</si>
  <si>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</si>
  <si>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</si>
  <si>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</si>
  <si>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</si>
  <si>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</si>
  <si>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</si>
  <si>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</si>
  <si>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</si>
  <si>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</si>
  <si>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</si>
  <si>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</si>
  <si>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</si>
  <si>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</si>
  <si>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</si>
  <si>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</si>
  <si>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</si>
  <si>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</si>
  <si>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</si>
  <si>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</si>
  <si>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</si>
  <si>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</si>
  <si>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</si>
  <si>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</si>
  <si>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</si>
  <si>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</si>
  <si>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</si>
  <si>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</si>
  <si>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</si>
  <si>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</si>
  <si>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</si>
  <si>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</si>
  <si>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</si>
  <si>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</si>
  <si>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</si>
  <si>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</si>
  <si>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</si>
  <si>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</si>
  <si>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</si>
  <si>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</si>
  <si>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</si>
  <si>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</si>
  <si>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</si>
  <si>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</si>
  <si>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</si>
  <si>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</si>
  <si>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</si>
  <si>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</si>
  <si>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</si>
  <si>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</si>
  <si>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</si>
  <si>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</si>
  <si>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</si>
  <si>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</si>
  <si>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</si>
  <si>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</si>
  <si>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</si>
  <si>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</si>
  <si>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</si>
  <si>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</si>
  <si>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</si>
  <si>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</si>
  <si>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</si>
  <si>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</si>
  <si>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</si>
  <si>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</si>
  <si>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</si>
  <si>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</si>
  <si>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</si>
  <si>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</si>
  <si>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</si>
  <si>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</si>
  <si>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</si>
  <si>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</si>
  <si>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</si>
  <si>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</si>
  <si>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</si>
  <si>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</si>
  <si>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</si>
  <si>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</si>
  <si>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</si>
  <si>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</si>
  <si>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</si>
  <si>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</si>
  <si>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</si>
  <si>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</si>
  <si>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</si>
  <si>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</si>
  <si>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</si>
  <si>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</si>
  <si>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</si>
  <si>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</si>
  <si>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</si>
  <si>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</si>
  <si>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</si>
  <si>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</si>
  <si>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</si>
  <si>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</si>
  <si>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</si>
  <si>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</si>
  <si>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</si>
  <si>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</si>
  <si>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</si>
  <si>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</si>
  <si>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</si>
  <si>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</si>
  <si>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</si>
  <si>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</si>
  <si>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</si>
  <si>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</si>
  <si>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</si>
  <si>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</si>
  <si>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</si>
  <si>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</si>
  <si>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</si>
  <si>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</si>
  <si>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</si>
  <si>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</si>
  <si>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</si>
  <si>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</si>
  <si>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</si>
  <si>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</si>
  <si>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</si>
  <si>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</si>
  <si>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</si>
  <si>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</si>
  <si>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</si>
  <si>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</si>
  <si>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</si>
  <si>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</si>
  <si>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</si>
  <si>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</si>
  <si>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</si>
  <si>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</si>
  <si>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</si>
  <si>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</si>
  <si>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</si>
  <si>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</si>
  <si>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</si>
  <si>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</si>
  <si>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</si>
  <si>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</si>
  <si>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</si>
  <si>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</si>
  <si>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</si>
  <si>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</si>
  <si>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</si>
  <si>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</si>
  <si>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</si>
  <si>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</si>
  <si>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</si>
  <si>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</si>
  <si>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</si>
  <si>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</si>
  <si>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</si>
  <si>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</si>
  <si>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</si>
  <si>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</si>
  <si>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</si>
  <si>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</si>
  <si>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</si>
  <si>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</si>
  <si>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</si>
  <si>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</si>
  <si>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</si>
  <si>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</si>
  <si>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</si>
  <si>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</si>
  <si>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</si>
  <si>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</si>
  <si>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</si>
  <si>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</si>
  <si>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</si>
  <si>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</si>
  <si>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</si>
  <si>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</si>
  <si>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</si>
  <si>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</si>
  <si>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</si>
  <si>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</si>
  <si>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</si>
  <si>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</si>
  <si>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</si>
  <si>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</si>
  <si>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</si>
  <si>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</si>
  <si>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</si>
  <si>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</si>
  <si>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</si>
  <si>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</si>
  <si>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</si>
  <si>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</si>
  <si>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</si>
  <si>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</si>
  <si>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</si>
  <si>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</si>
  <si>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</si>
  <si>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</si>
  <si>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</si>
  <si>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</si>
  <si>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</si>
  <si>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</si>
  <si>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</si>
  <si>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</si>
  <si>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</si>
  <si>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</si>
  <si>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</si>
  <si>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</si>
  <si>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</si>
  <si>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</si>
  <si>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</si>
  <si>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</si>
  <si>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</si>
  <si>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</si>
  <si>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</si>
  <si>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</si>
  <si>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</si>
  <si>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</si>
  <si>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</si>
  <si>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</si>
  <si>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</si>
  <si>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</si>
  <si>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</si>
  <si>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</si>
  <si>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</si>
  <si>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</si>
  <si>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</si>
  <si>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</si>
  <si>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</si>
  <si>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</si>
  <si>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</si>
  <si>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</si>
  <si>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</si>
  <si>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</si>
  <si>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</si>
  <si>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</si>
  <si>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</si>
  <si>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</si>
  <si>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</si>
  <si>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</si>
  <si>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</si>
  <si>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</si>
  <si>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</si>
  <si>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</si>
  <si>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</si>
  <si>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</si>
  <si>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</si>
  <si>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</si>
  <si>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</si>
  <si>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</si>
  <si>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</si>
  <si>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</si>
  <si>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</si>
  <si>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</si>
  <si>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</si>
  <si>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</si>
  <si>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</si>
  <si>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</si>
  <si>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</si>
  <si>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</si>
  <si>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</si>
  <si>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</si>
  <si>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</si>
  <si>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</si>
  <si>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</si>
  <si>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</si>
  <si>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</si>
  <si>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</si>
  <si>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</si>
  <si>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</si>
  <si>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</si>
  <si>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</si>
  <si>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</si>
  <si>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</si>
  <si>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</si>
  <si>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</si>
  <si>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</si>
  <si>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</si>
  <si>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</si>
  <si>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</si>
  <si>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</si>
  <si>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</si>
  <si>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</si>
  <si>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</si>
  <si>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</si>
  <si>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</si>
  <si>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</si>
  <si>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</si>
  <si>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</si>
  <si>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</si>
  <si>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</si>
  <si>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</si>
  <si>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</si>
  <si>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</si>
  <si>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</si>
  <si>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</si>
  <si>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</si>
  <si>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</si>
  <si>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</si>
  <si>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</si>
  <si>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</si>
  <si>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</si>
  <si>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</si>
  <si>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</si>
  <si>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</si>
  <si>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</si>
  <si>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</si>
  <si>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</si>
  <si>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</si>
  <si>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</si>
  <si>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</si>
  <si>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</si>
  <si>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</si>
  <si>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</si>
  <si>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</si>
  <si>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</si>
  <si>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</si>
  <si>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</si>
  <si>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</si>
  <si>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</si>
  <si>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</si>
  <si>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</si>
  <si>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</si>
  <si>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</si>
  <si>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</si>
  <si>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</si>
  <si>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</si>
  <si>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</si>
  <si>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</si>
  <si>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</si>
  <si>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</si>
  <si>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</si>
  <si>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</si>
  <si>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</si>
  <si>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</si>
  <si>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</si>
  <si>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</si>
  <si>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</si>
  <si>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</si>
  <si>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</si>
  <si>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</si>
  <si>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</si>
  <si>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</si>
  <si>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</si>
  <si>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</si>
  <si>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</si>
  <si>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</si>
  <si>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</si>
  <si>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</si>
  <si>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</si>
  <si>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</si>
  <si>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</si>
  <si>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</si>
  <si>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</si>
  <si>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</si>
  <si>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</si>
  <si>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</si>
  <si>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</si>
  <si>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</si>
  <si>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</si>
  <si>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</si>
  <si>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</si>
  <si>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</si>
  <si>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</si>
  <si>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</si>
  <si>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</si>
  <si>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</si>
  <si>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</si>
  <si>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</si>
  <si>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</si>
  <si>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</si>
  <si>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</si>
  <si>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</si>
  <si>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</si>
  <si>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</si>
  <si>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</si>
  <si>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</si>
  <si>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</si>
  <si>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</si>
  <si>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</si>
  <si>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</si>
  <si>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</si>
  <si>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</si>
  <si>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</si>
  <si>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</si>
  <si>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</si>
  <si>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</si>
  <si>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</si>
  <si>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</si>
  <si>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</si>
  <si>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</si>
  <si>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</si>
  <si>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</si>
  <si>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</si>
  <si>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</si>
  <si>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</si>
  <si>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</si>
  <si>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</si>
  <si>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</si>
  <si>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</si>
  <si>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</si>
  <si>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</si>
  <si>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</si>
  <si>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</si>
  <si>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</si>
  <si>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</si>
  <si>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</si>
  <si>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</si>
  <si>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</si>
  <si>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</si>
  <si>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</si>
  <si>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</si>
  <si>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</si>
  <si>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</si>
  <si>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</si>
  <si>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</si>
  <si>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</si>
  <si>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</si>
  <si>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</si>
  <si>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</si>
  <si>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</si>
  <si>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</si>
  <si>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</si>
  <si>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</si>
  <si>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</si>
  <si>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</si>
  <si>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</si>
  <si>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</si>
  <si>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</si>
  <si>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</si>
  <si>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</si>
  <si>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</si>
  <si>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</si>
  <si>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</si>
  <si>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</si>
  <si>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</si>
  <si>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</si>
  <si>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</si>
  <si>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</si>
  <si>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</si>
  <si>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</si>
  <si>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</si>
  <si>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</si>
  <si>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</si>
  <si>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</si>
  <si>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</si>
  <si>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</si>
  <si>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</si>
  <si>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</si>
  <si>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</si>
  <si>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</si>
  <si>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</si>
  <si>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</si>
  <si>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</si>
  <si>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</si>
  <si>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</si>
  <si>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</si>
  <si>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</si>
  <si>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</si>
  <si>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</si>
  <si>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</si>
  <si>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</si>
  <si>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</si>
  <si>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</si>
  <si>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</si>
  <si>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</si>
  <si>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</si>
  <si>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</si>
  <si>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</si>
  <si>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</si>
  <si>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</si>
  <si>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</si>
  <si>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</si>
  <si>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</si>
  <si>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</si>
  <si>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</si>
  <si>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</si>
  <si>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</si>
  <si>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</si>
  <si>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</si>
  <si>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</si>
  <si>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</si>
  <si>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</si>
  <si>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</si>
  <si>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</si>
  <si>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</si>
  <si>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</si>
  <si>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</si>
  <si>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</si>
  <si>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</si>
  <si>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</si>
  <si>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</si>
  <si>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</si>
  <si>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</si>
  <si>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</si>
  <si>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</si>
  <si>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</si>
  <si>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</si>
  <si>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</si>
  <si>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</si>
  <si>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</si>
  <si>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</si>
  <si>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</si>
  <si>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</si>
  <si>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</si>
  <si>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</si>
  <si>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</si>
  <si>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</si>
  <si>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</si>
  <si>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</si>
  <si>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</si>
  <si>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</si>
  <si>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</si>
  <si>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</si>
  <si>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</si>
  <si>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</si>
  <si>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</si>
  <si>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</si>
  <si>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</si>
  <si>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</si>
  <si>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</si>
  <si>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</si>
  <si>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</si>
  <si>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</si>
  <si>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</si>
  <si>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</si>
  <si>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</si>
  <si>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</si>
  <si>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</si>
  <si>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</si>
  <si>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</si>
  <si>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</si>
  <si>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</si>
  <si>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</si>
  <si>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</si>
  <si>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</si>
  <si>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</si>
  <si>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</si>
  <si>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</si>
  <si>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</si>
  <si>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</si>
  <si>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</si>
  <si>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</si>
  <si>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</si>
  <si>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</si>
  <si>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</si>
  <si>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</si>
  <si>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</si>
  <si>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</si>
  <si>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</si>
  <si>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</si>
  <si>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</si>
  <si>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</si>
  <si>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</si>
  <si>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</si>
  <si>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</si>
  <si>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</si>
  <si>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</si>
  <si>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</si>
  <si>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</si>
  <si>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</si>
  <si>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</si>
  <si>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</si>
  <si>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</si>
  <si>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</si>
  <si>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</si>
  <si>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</si>
  <si>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</si>
  <si>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</si>
  <si>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</si>
  <si>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</si>
  <si>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</si>
  <si>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</si>
  <si>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</si>
  <si>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</si>
  <si>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</si>
  <si>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</si>
  <si>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</si>
  <si>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</si>
  <si>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</si>
  <si>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</si>
  <si>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</si>
  <si>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</si>
  <si>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</si>
  <si>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</si>
  <si>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</si>
  <si>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</si>
  <si>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</si>
  <si>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</si>
  <si>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</si>
  <si>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</si>
  <si>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</si>
  <si>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</si>
  <si>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</si>
  <si>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</si>
  <si>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</si>
  <si>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</si>
  <si>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</si>
  <si>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</si>
  <si>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</si>
  <si>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</si>
  <si>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</si>
  <si>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</si>
  <si>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</si>
  <si>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</si>
  <si>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</si>
  <si>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</si>
  <si>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</si>
  <si>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</si>
  <si>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</si>
  <si>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</si>
  <si>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</si>
  <si>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</si>
  <si>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</si>
  <si>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</si>
  <si>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</si>
  <si>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</si>
  <si>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</si>
  <si>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</si>
  <si>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</si>
  <si>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</si>
  <si>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</si>
  <si>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</si>
  <si>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</si>
  <si>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</si>
  <si>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</si>
  <si>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</si>
  <si>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</si>
  <si>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</si>
  <si>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</si>
  <si>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</si>
  <si>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</si>
  <si>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</si>
  <si>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</si>
  <si>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</si>
  <si>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</si>
  <si>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</si>
  <si>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</si>
  <si>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</si>
  <si>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</si>
  <si>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</si>
  <si>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</si>
  <si>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</si>
  <si>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</si>
  <si>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</si>
  <si>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</si>
  <si>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</si>
  <si>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</si>
  <si>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</si>
  <si>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</si>
  <si>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</si>
  <si>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</si>
  <si>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</si>
  <si>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</si>
  <si>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</si>
  <si>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</si>
  <si>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</si>
  <si>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</si>
  <si>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</si>
  <si>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</si>
  <si>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</si>
  <si>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</si>
  <si>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</si>
  <si>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</si>
  <si>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</si>
  <si>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</si>
  <si>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</si>
  <si>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</si>
  <si>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</si>
  <si>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</si>
  <si>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</si>
  <si>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</si>
  <si>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</si>
  <si>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</si>
  <si>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</si>
  <si>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</si>
  <si>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</si>
  <si>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</si>
  <si>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</si>
  <si>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</si>
  <si>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</si>
  <si>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</si>
  <si>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</si>
  <si>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</si>
  <si>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</si>
  <si>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</si>
  <si>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</si>
  <si>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</si>
  <si>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</si>
  <si>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</si>
  <si>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</si>
  <si>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</si>
  <si>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</si>
  <si>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</si>
  <si>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</si>
  <si>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</si>
  <si>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</si>
  <si>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</si>
  <si>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</si>
  <si>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</si>
  <si>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</si>
  <si>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</si>
  <si>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</si>
  <si>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</si>
  <si>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</si>
  <si>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</si>
  <si>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</si>
  <si>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</si>
  <si>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</si>
  <si>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</si>
  <si>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</si>
  <si>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</si>
  <si>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</si>
  <si>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</si>
  <si>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</si>
  <si>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</si>
  <si>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</si>
  <si>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</si>
  <si>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</si>
  <si>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</si>
  <si>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</si>
  <si>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</si>
  <si>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</si>
  <si>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</si>
  <si>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</si>
  <si>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</si>
  <si>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</si>
  <si>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</si>
  <si>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</si>
  <si>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</si>
  <si>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</si>
  <si>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</si>
  <si>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</si>
  <si>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</si>
  <si>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</si>
  <si>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</si>
  <si>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</si>
  <si>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</si>
  <si>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</si>
  <si>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</si>
  <si>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</si>
  <si>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</si>
  <si>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</si>
  <si>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</si>
  <si>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</si>
  <si>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</si>
  <si>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</si>
  <si>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</si>
  <si>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</si>
  <si>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</si>
  <si>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</si>
  <si>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</si>
  <si>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</si>
  <si>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</si>
  <si>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</si>
  <si>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</si>
  <si>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</si>
  <si>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</si>
  <si>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</si>
  <si>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</si>
  <si>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</si>
  <si>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</si>
  <si>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</si>
  <si>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</si>
  <si>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</si>
  <si>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</si>
  <si>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</si>
  <si>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</si>
  <si>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</si>
  <si>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</si>
  <si>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</si>
  <si>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</si>
  <si>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</si>
  <si>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</si>
  <si>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</si>
  <si>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</si>
  <si>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</si>
  <si>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</si>
  <si>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</si>
  <si>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</si>
  <si>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</si>
  <si>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</si>
  <si>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</si>
  <si>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</si>
  <si>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</si>
  <si>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</si>
  <si>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</si>
  <si>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</si>
  <si>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</si>
  <si>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</si>
  <si>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</si>
  <si>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</si>
  <si>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</si>
  <si>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</si>
  <si>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</si>
  <si>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</si>
  <si>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</si>
  <si>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</si>
  <si>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</si>
  <si>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</si>
  <si>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</si>
  <si>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</si>
  <si>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</si>
  <si>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</si>
  <si>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</si>
  <si>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</si>
  <si>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</si>
  <si>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</si>
  <si>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</si>
  <si>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</si>
  <si>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</si>
  <si>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</si>
  <si>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</si>
  <si>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</si>
  <si>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</si>
  <si>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</si>
  <si>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</si>
  <si>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</si>
  <si>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</si>
  <si>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</si>
  <si>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</si>
  <si>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</si>
  <si>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</si>
  <si>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</si>
  <si>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</si>
  <si>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</si>
  <si>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</si>
  <si>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</si>
  <si>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</si>
  <si>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</si>
  <si>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</si>
  <si>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</si>
  <si>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</si>
  <si>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</si>
  <si>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</si>
  <si>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</si>
  <si>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</si>
  <si>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</si>
  <si>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</si>
  <si>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</si>
  <si>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</si>
  <si>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</si>
  <si>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</si>
  <si>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</si>
  <si>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</si>
  <si>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</si>
  <si>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</si>
  <si>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</si>
  <si>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</si>
  <si>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</si>
  <si>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</si>
  <si>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</si>
  <si>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</si>
  <si>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</si>
  <si>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</si>
  <si>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</si>
  <si>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</si>
  <si>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</si>
  <si>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</si>
  <si>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</si>
  <si>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</si>
  <si>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</si>
  <si>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</si>
  <si>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</si>
  <si>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</si>
  <si>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</si>
  <si>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</si>
  <si>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</si>
  <si>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</si>
  <si>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</si>
  <si>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</si>
  <si>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</si>
  <si>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</si>
  <si>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</si>
  <si>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</si>
  <si>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</si>
  <si>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</si>
  <si>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</si>
  <si>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</si>
  <si>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</si>
  <si>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</si>
  <si>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</si>
  <si>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</si>
  <si>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</si>
  <si>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</si>
  <si>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</si>
  <si>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</si>
  <si>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</si>
  <si>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</si>
  <si>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</si>
  <si>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</si>
  <si>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</si>
  <si>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</si>
  <si>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</si>
  <si>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</si>
  <si>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</si>
  <si>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</si>
  <si>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</si>
  <si>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</si>
  <si>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</si>
  <si>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</si>
  <si>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</si>
  <si>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</si>
  <si>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</si>
  <si>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</si>
  <si>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</si>
  <si>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</si>
  <si>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</si>
  <si>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</si>
  <si>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</si>
  <si>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</si>
  <si>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</si>
  <si>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</si>
  <si>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</si>
  <si>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</si>
  <si>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</si>
  <si>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</si>
  <si>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</si>
  <si>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</si>
  <si>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</si>
  <si>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</si>
  <si>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</si>
  <si>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</si>
  <si>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</si>
  <si>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</si>
  <si>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</si>
  <si>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</si>
  <si>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</si>
  <si>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</si>
  <si>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</si>
  <si>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</si>
  <si>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</si>
  <si>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</si>
  <si>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</si>
  <si>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</si>
  <si>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</si>
  <si>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</si>
  <si>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</si>
  <si>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</si>
  <si>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</si>
  <si>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</si>
  <si>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</si>
  <si>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</si>
  <si>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</si>
  <si>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</si>
  <si>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</si>
  <si>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</si>
  <si>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</si>
  <si>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</si>
  <si>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</si>
  <si>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</si>
  <si>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</si>
  <si>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</si>
  <si>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</si>
  <si>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</si>
  <si>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</si>
  <si>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</si>
  <si>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</si>
  <si>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</si>
  <si>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</si>
  <si>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</si>
  <si>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</si>
  <si>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</si>
  <si>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</si>
  <si>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</si>
  <si>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</si>
  <si>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</si>
  <si>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</si>
  <si>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</si>
  <si>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</si>
  <si>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</si>
  <si>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</si>
  <si>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</si>
  <si>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</si>
  <si>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</si>
  <si>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</si>
  <si>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</si>
  <si>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</si>
  <si>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</si>
  <si>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</si>
  <si>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</si>
  <si>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</si>
  <si>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</si>
  <si>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</si>
  <si>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</si>
  <si>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</si>
  <si>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</si>
  <si>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</si>
  <si>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</si>
  <si>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</si>
  <si>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</si>
  <si>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</si>
  <si>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</si>
  <si>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</si>
  <si>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</si>
  <si>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</si>
  <si>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</si>
  <si>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</si>
  <si>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</si>
  <si>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</si>
  <si>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</si>
  <si>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</si>
  <si>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</si>
  <si>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</si>
  <si>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</si>
  <si>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</si>
  <si>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</si>
  <si>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</si>
  <si>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</si>
  <si>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</si>
  <si>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</si>
  <si>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</si>
  <si>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</si>
  <si>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</si>
  <si>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</si>
  <si>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</si>
  <si>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</si>
  <si>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</si>
  <si>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</si>
  <si>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</si>
  <si>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</si>
  <si>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</si>
  <si>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</si>
  <si>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</si>
  <si>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</si>
  <si>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</si>
  <si>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</si>
  <si>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</si>
  <si>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</si>
  <si>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</si>
  <si>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</si>
  <si>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</si>
  <si>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</si>
  <si>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</si>
  <si>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</si>
  <si>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</si>
  <si>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</si>
  <si>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</si>
  <si>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</si>
  <si>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</si>
  <si>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</si>
  <si>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</si>
  <si>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</si>
  <si>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</si>
  <si>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</si>
  <si>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</si>
  <si>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</si>
  <si>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</si>
  <si>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</si>
  <si>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</si>
  <si>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</si>
  <si>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</si>
  <si>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</si>
  <si>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</si>
  <si>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</si>
  <si>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</si>
  <si>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</si>
  <si>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</si>
  <si>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</si>
  <si>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</si>
  <si>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</si>
  <si>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</si>
  <si>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</si>
  <si>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</si>
  <si>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</si>
  <si>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</si>
  <si>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</si>
  <si>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</si>
  <si>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</si>
  <si>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</si>
  <si>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</si>
  <si>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</si>
  <si>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</si>
  <si>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</si>
  <si>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</si>
  <si>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</si>
  <si>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</si>
  <si>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</si>
  <si>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</si>
  <si>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</si>
  <si>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</si>
  <si>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</si>
  <si>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</si>
  <si>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</si>
  <si>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</si>
  <si>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</si>
  <si>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</si>
  <si>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</si>
  <si>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</si>
  <si>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</si>
  <si>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</si>
  <si>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</si>
  <si>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</si>
  <si>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</si>
  <si>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</si>
  <si>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</si>
  <si>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</si>
  <si>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</si>
  <si>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</si>
  <si>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</si>
  <si>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</si>
  <si>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</si>
  <si>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</si>
  <si>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</si>
  <si>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</si>
  <si>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</si>
  <si>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</si>
  <si>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</si>
  <si>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</si>
  <si>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</si>
  <si>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</si>
  <si>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</si>
  <si>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</si>
  <si>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</si>
  <si>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</si>
  <si>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</si>
  <si>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</si>
  <si>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</si>
  <si>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</si>
  <si>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</si>
  <si>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</si>
  <si>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</si>
  <si>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</si>
  <si>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</si>
  <si>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</si>
  <si>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</si>
  <si>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</si>
  <si>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</si>
  <si>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</si>
  <si>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</si>
  <si>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</si>
  <si>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</si>
  <si>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</si>
  <si>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</si>
  <si>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</si>
  <si>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</si>
  <si>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</si>
  <si>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</si>
  <si>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</si>
  <si>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</si>
  <si>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</si>
  <si>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</si>
  <si>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</si>
  <si>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</si>
  <si>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</si>
  <si>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</si>
  <si>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</si>
  <si>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</si>
  <si>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</si>
  <si>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</si>
  <si>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</si>
  <si>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</si>
  <si>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</si>
  <si>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</si>
  <si>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</si>
  <si>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</si>
  <si>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</si>
  <si>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</si>
  <si>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</si>
  <si>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</si>
  <si>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</si>
  <si>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</si>
  <si>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</si>
  <si>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</si>
  <si>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</si>
  <si>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</si>
  <si>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</si>
  <si>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</si>
  <si>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</si>
  <si>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</si>
  <si>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</si>
  <si>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</si>
  <si>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</si>
  <si>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</si>
  <si>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</si>
  <si>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</si>
  <si>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</si>
  <si>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</si>
  <si>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</si>
  <si>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</si>
  <si>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</si>
  <si>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</si>
  <si>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</si>
  <si>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</si>
  <si>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</si>
  <si>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</si>
  <si>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</si>
  <si>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</si>
  <si>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</si>
  <si>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</si>
  <si>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</si>
  <si>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</si>
  <si>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</si>
  <si>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</si>
  <si>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</si>
  <si>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</si>
  <si>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</si>
  <si>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</si>
  <si>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</si>
  <si>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</si>
  <si>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</si>
  <si>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</si>
  <si>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</si>
  <si>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</si>
  <si>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</si>
  <si>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</si>
  <si>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</si>
  <si>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</si>
  <si>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</si>
  <si>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</si>
  <si>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</si>
  <si>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</si>
  <si>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</si>
  <si>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</si>
  <si>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</si>
  <si>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</si>
  <si>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</si>
  <si>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</si>
  <si>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</si>
  <si>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</si>
  <si>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</si>
  <si>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</si>
  <si>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</si>
  <si>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</si>
  <si>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</si>
  <si>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</si>
  <si>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</si>
  <si>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</si>
  <si>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</si>
  <si>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</si>
  <si>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</si>
  <si>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</si>
  <si>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</si>
  <si>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</si>
  <si>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</si>
  <si>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</si>
  <si>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</si>
  <si>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</si>
  <si>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</si>
  <si>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</si>
  <si>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</si>
  <si>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</si>
  <si>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</si>
  <si>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</si>
  <si>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</si>
  <si>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</si>
  <si>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</si>
  <si>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</si>
  <si>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</si>
  <si>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</si>
  <si>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</si>
  <si>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</si>
  <si>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</si>
  <si>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</si>
  <si>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</si>
  <si>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</si>
  <si>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</si>
  <si>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</si>
  <si>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</si>
  <si>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</si>
  <si>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</si>
  <si>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</si>
  <si>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</si>
  <si>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</si>
  <si>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</si>
  <si>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</si>
  <si>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</si>
  <si>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</si>
  <si>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</si>
  <si>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</si>
  <si>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</si>
  <si>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</si>
  <si>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</si>
  <si>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</si>
  <si>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</si>
  <si>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</si>
  <si>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</si>
  <si>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</si>
  <si>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</si>
  <si>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</si>
  <si>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</si>
  <si>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</si>
  <si>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</si>
  <si>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</si>
  <si>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</si>
  <si>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</si>
  <si>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</si>
  <si>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</si>
  <si>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</si>
  <si>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</si>
  <si>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</si>
  <si>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</si>
  <si>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</si>
  <si>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</si>
  <si>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</si>
  <si>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</si>
  <si>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</si>
  <si>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</si>
  <si>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</si>
  <si>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</si>
  <si>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</si>
  <si>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</si>
  <si>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</si>
  <si>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</si>
  <si>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</si>
  <si>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</si>
  <si>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</si>
  <si>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</si>
  <si>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</si>
  <si>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</si>
  <si>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</si>
  <si>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</si>
  <si>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</si>
  <si>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</si>
  <si>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</si>
  <si>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</si>
  <si>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</si>
  <si>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</si>
  <si>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</si>
  <si>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</si>
  <si>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</si>
  <si>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</si>
  <si>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</si>
  <si>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</si>
  <si>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</si>
  <si>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</si>
  <si>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</si>
  <si>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</si>
  <si>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</si>
  <si>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</si>
  <si>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</si>
  <si>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</si>
  <si>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</si>
  <si>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</si>
  <si>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</si>
  <si>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</si>
  <si>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</si>
  <si>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</si>
  <si>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</si>
  <si>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</si>
  <si>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</si>
  <si>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</si>
  <si>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</si>
  <si>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</si>
  <si>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</si>
  <si>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</si>
  <si>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</si>
  <si>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</si>
  <si>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</si>
  <si>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</si>
  <si>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</si>
  <si>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</si>
  <si>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</si>
  <si>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</si>
  <si>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</si>
  <si>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</si>
  <si>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</si>
  <si>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</si>
  <si>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</si>
  <si>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</si>
  <si>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</si>
  <si>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</si>
  <si>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</si>
  <si>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</si>
  <si>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</si>
  <si>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</si>
  <si>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</si>
  <si>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</si>
  <si>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</si>
  <si>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</si>
  <si>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</si>
  <si>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</si>
  <si>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</si>
  <si>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</si>
  <si>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</si>
  <si>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</si>
  <si>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</si>
  <si>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</si>
  <si>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</si>
  <si>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</si>
  <si>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</si>
  <si>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</si>
  <si>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</si>
  <si>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</si>
  <si>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</si>
  <si>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</si>
  <si>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</si>
  <si>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</si>
  <si>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</si>
  <si>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</si>
  <si>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</si>
  <si>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</si>
  <si>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</si>
  <si>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</si>
  <si>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</si>
  <si>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</si>
  <si>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</si>
  <si>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</si>
  <si>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</si>
  <si>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</si>
  <si>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</si>
  <si>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</si>
  <si>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</si>
  <si>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</si>
  <si>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</si>
  <si>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</si>
  <si>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</si>
  <si>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</si>
  <si>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</si>
  <si>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</si>
  <si>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</si>
  <si>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</si>
  <si>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</si>
  <si>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</si>
  <si>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</si>
  <si>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</si>
  <si>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</si>
  <si>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</si>
  <si>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</si>
  <si>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</si>
  <si>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</si>
  <si>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</si>
  <si>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</si>
  <si>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</si>
  <si>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</si>
  <si>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</si>
  <si>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</si>
  <si>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</si>
  <si>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</si>
  <si>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</si>
  <si>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</si>
  <si>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</si>
  <si>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</si>
  <si>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</si>
  <si>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</si>
  <si>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</si>
  <si>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</si>
  <si>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</si>
  <si>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</si>
  <si>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</si>
  <si>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</si>
  <si>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</si>
  <si>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</si>
  <si>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</si>
  <si>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</si>
  <si>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</si>
  <si>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</si>
  <si>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</si>
  <si>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</si>
  <si>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</si>
  <si>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</si>
  <si>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</si>
  <si>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</si>
  <si>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</si>
  <si>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</si>
  <si>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</si>
  <si>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</si>
  <si>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</si>
  <si>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</si>
  <si>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</si>
  <si>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</si>
  <si>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</si>
  <si>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</si>
  <si>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</si>
  <si>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</si>
  <si>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</si>
  <si>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</si>
  <si>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</si>
  <si>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</si>
  <si>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</si>
  <si>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</si>
  <si>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</si>
  <si>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</si>
  <si>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</si>
  <si>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</si>
  <si>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</si>
  <si>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</si>
  <si>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</si>
  <si>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</si>
  <si>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</si>
  <si>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</si>
  <si>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</si>
  <si>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</si>
  <si>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</si>
  <si>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</si>
  <si>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</si>
  <si>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</si>
  <si>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</si>
  <si>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</si>
  <si>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</si>
  <si>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</si>
  <si>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</si>
  <si>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</si>
  <si>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</si>
  <si>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</si>
  <si>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</si>
  <si>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</si>
  <si>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</si>
  <si>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</si>
  <si>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</si>
  <si>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</si>
  <si>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</si>
  <si>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</si>
  <si>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</si>
  <si>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</si>
  <si>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</si>
  <si>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</si>
  <si>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</si>
  <si>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</si>
  <si>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</si>
  <si>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</si>
  <si>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</si>
  <si>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</si>
  <si>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</si>
  <si>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</si>
  <si>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</si>
  <si>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</si>
  <si>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</si>
  <si>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</si>
  <si>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</si>
  <si>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</si>
  <si>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</si>
  <si>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</si>
  <si>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</si>
  <si>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</si>
  <si>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</si>
  <si>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</si>
  <si>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</si>
  <si>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</si>
  <si>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</si>
  <si>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</si>
  <si>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</si>
  <si>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</si>
  <si>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</si>
  <si>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</si>
  <si>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</si>
  <si>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</si>
  <si>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</si>
  <si>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</si>
  <si>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</si>
  <si>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</si>
  <si>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</si>
  <si>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</si>
  <si>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</si>
  <si>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</si>
  <si>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</si>
  <si>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</si>
  <si>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</si>
  <si>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</si>
  <si>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</si>
  <si>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</si>
  <si>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</si>
  <si>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</si>
  <si>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</si>
  <si>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</si>
  <si>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</si>
  <si>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</si>
  <si>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</si>
  <si>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</si>
  <si>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</si>
  <si>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</si>
  <si>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</si>
  <si>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</si>
  <si>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</si>
  <si>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</si>
  <si>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</si>
  <si>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</si>
  <si>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</si>
  <si>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</si>
  <si>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</si>
  <si>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</si>
  <si>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</si>
  <si>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</si>
  <si>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</si>
  <si>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</si>
  <si>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</si>
  <si>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</si>
  <si>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</si>
  <si>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</si>
  <si>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</si>
  <si>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</si>
  <si>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</si>
  <si>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</si>
  <si>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</si>
  <si>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</si>
  <si>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</si>
  <si>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</si>
  <si>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</si>
  <si>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</si>
  <si>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</si>
  <si>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</si>
  <si>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</si>
  <si>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</si>
  <si>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</si>
  <si>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</si>
  <si>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</si>
  <si>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</si>
  <si>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</si>
  <si>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</si>
  <si>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</si>
  <si>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</si>
  <si>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</si>
  <si>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</si>
  <si>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</si>
  <si>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</si>
  <si>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</si>
  <si>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</si>
  <si>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</si>
  <si>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</si>
  <si>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</si>
  <si>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</si>
  <si>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</si>
  <si>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</si>
  <si>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</si>
  <si>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</si>
  <si>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</si>
  <si>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</si>
  <si>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</si>
  <si>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</si>
  <si>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</si>
  <si>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</si>
  <si>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</si>
  <si>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</si>
  <si>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</si>
  <si>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</si>
  <si>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</si>
  <si>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</si>
  <si>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</si>
  <si>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</si>
  <si>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</si>
  <si>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</si>
  <si>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</si>
  <si>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</si>
  <si>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</si>
  <si>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</si>
  <si>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</si>
  <si>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</si>
  <si>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</si>
  <si>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</si>
  <si>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</si>
  <si>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</si>
  <si>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</si>
  <si>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</si>
  <si>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</si>
  <si>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</si>
  <si>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</si>
  <si>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</si>
  <si>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</si>
  <si>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</si>
  <si>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</si>
  <si>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</si>
  <si>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</si>
  <si>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</si>
  <si>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</si>
  <si>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</si>
  <si>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</si>
  <si>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</si>
  <si>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</si>
  <si>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</si>
  <si>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</si>
  <si>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</si>
  <si>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</si>
  <si>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</si>
  <si>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</si>
  <si>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</si>
  <si>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</si>
  <si>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</si>
  <si>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</si>
  <si>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</si>
  <si>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</si>
  <si>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</si>
  <si>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</si>
  <si>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</si>
  <si>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</si>
  <si>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</si>
  <si>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</si>
  <si>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</si>
  <si>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</si>
  <si>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</si>
  <si>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</si>
  <si>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</si>
  <si>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</si>
  <si>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</si>
  <si>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</si>
  <si>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</si>
  <si>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</si>
  <si>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</si>
  <si>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</si>
  <si>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</si>
  <si>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</si>
  <si>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</si>
  <si>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</si>
  <si>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</si>
  <si>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</si>
  <si>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</si>
  <si>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</si>
  <si>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</si>
  <si>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</si>
  <si>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</si>
  <si>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</si>
  <si>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</si>
  <si>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</si>
  <si>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</si>
  <si>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</si>
  <si>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</si>
  <si>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</si>
  <si>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</si>
  <si>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</si>
  <si>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</si>
  <si>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</si>
  <si>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</si>
  <si>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</si>
  <si>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</si>
  <si>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</si>
  <si>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</si>
  <si>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</si>
  <si>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</si>
  <si>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</si>
  <si>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</si>
  <si>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</si>
  <si>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</si>
  <si>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</si>
  <si>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</si>
  <si>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</si>
  <si>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</si>
  <si>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</si>
  <si>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</si>
  <si>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</si>
  <si>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</si>
  <si>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</si>
  <si>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</si>
  <si>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</si>
  <si>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</si>
  <si>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</si>
  <si>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</si>
  <si>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</si>
  <si>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</si>
  <si>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</si>
  <si>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</si>
  <si>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</si>
  <si>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</si>
  <si>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</si>
  <si>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</si>
  <si>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</si>
  <si>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</si>
  <si>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</si>
  <si>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</si>
  <si>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</si>
  <si>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</si>
  <si>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</si>
  <si>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</si>
  <si>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</si>
  <si>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</si>
  <si>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</si>
  <si>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</si>
  <si>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</si>
  <si>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</si>
  <si>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</si>
  <si>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</si>
  <si>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</si>
  <si>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</si>
  <si>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</si>
  <si>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</si>
  <si>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</si>
  <si>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</si>
  <si>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</si>
  <si>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</si>
  <si>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</si>
  <si>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</si>
  <si>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</si>
  <si>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</si>
  <si>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</si>
  <si>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</si>
  <si>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</si>
  <si>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</si>
  <si>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</si>
  <si>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</si>
  <si>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</si>
  <si>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</si>
  <si>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</si>
  <si>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</si>
  <si>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</si>
  <si>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</si>
  <si>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</si>
  <si>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</si>
  <si>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</si>
  <si>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</si>
  <si>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</si>
  <si>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</si>
  <si>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</si>
  <si>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</si>
  <si>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</si>
  <si>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</si>
  <si>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</si>
  <si>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</si>
  <si>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</si>
  <si>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</si>
  <si>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</si>
  <si>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</si>
  <si>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</si>
  <si>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</si>
  <si>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</si>
  <si>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</si>
  <si>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</si>
  <si>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</si>
  <si>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</si>
  <si>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</si>
  <si>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</si>
  <si>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</si>
  <si>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</si>
  <si>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</si>
  <si>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</si>
  <si>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</si>
  <si>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</si>
  <si>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</si>
  <si>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</si>
  <si>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</si>
  <si>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</si>
  <si>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</si>
  <si>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</si>
  <si>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</si>
  <si>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</si>
  <si>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</si>
  <si>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</si>
  <si>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</si>
  <si>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</si>
  <si>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</si>
  <si>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</si>
  <si>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</si>
  <si>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</si>
  <si>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</si>
  <si>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</si>
  <si>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</si>
  <si>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</si>
  <si>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</si>
  <si>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</si>
  <si>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</si>
  <si>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</si>
  <si>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</si>
  <si>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</si>
  <si>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</si>
  <si>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</si>
  <si>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</si>
  <si>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</si>
  <si>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</si>
  <si>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</si>
  <si>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</si>
  <si>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</si>
  <si>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</si>
  <si>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</si>
  <si>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</si>
  <si>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</si>
  <si>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</si>
  <si>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</si>
  <si>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</si>
  <si>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</si>
  <si>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</si>
  <si>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</si>
  <si>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</si>
  <si>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</si>
  <si>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</si>
  <si>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</si>
  <si>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</si>
  <si>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</si>
  <si>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</si>
  <si>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</si>
  <si>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</si>
  <si>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</si>
  <si>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</si>
  <si>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</si>
  <si>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</si>
  <si>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</si>
  <si>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</si>
  <si>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</si>
  <si>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</si>
  <si>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</si>
  <si>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</si>
  <si>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</si>
  <si>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</si>
  <si>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</si>
  <si>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</si>
  <si>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</si>
  <si>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</si>
  <si>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</si>
  <si>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</si>
  <si>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</si>
  <si>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</si>
  <si>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</si>
  <si>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</si>
  <si>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</si>
  <si>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</si>
  <si>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</si>
  <si>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</si>
  <si>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</si>
  <si>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</si>
  <si>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</si>
  <si>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</si>
  <si>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</si>
  <si>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</si>
  <si>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</si>
  <si>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</si>
  <si>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</si>
  <si>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</si>
  <si>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</si>
  <si>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</si>
  <si>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</si>
  <si>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</si>
  <si>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</si>
  <si>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</si>
  <si>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</si>
  <si>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</si>
  <si>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</si>
  <si>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</si>
  <si>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</si>
  <si>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</si>
  <si>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</si>
  <si>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</si>
  <si>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</si>
  <si>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</si>
  <si>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</si>
  <si>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</si>
  <si>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</si>
  <si>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</si>
  <si>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</si>
  <si>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</si>
  <si>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</si>
  <si>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</si>
  <si>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</si>
  <si>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</si>
  <si>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</si>
  <si>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</si>
  <si>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</si>
  <si>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</si>
  <si>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</si>
  <si>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</si>
  <si>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</si>
  <si>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</si>
  <si>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</si>
  <si>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</si>
  <si>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</si>
  <si>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</si>
  <si>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</si>
  <si>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</si>
  <si>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</si>
  <si>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</si>
  <si>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</si>
  <si>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</si>
  <si>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</si>
  <si>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</si>
  <si>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</si>
  <si>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</si>
  <si>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</si>
  <si>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</si>
  <si>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</si>
  <si>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</si>
  <si>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</si>
  <si>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</si>
  <si>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</si>
  <si>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</si>
  <si>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</si>
  <si>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</si>
  <si>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</si>
  <si>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</si>
  <si>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</si>
  <si>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</si>
  <si>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</si>
  <si>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</si>
  <si>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</si>
  <si>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</si>
  <si>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</si>
  <si>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</si>
  <si>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</si>
  <si>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</si>
  <si>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</si>
  <si>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</si>
  <si>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</si>
  <si>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</si>
  <si>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</si>
  <si>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</si>
  <si>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</si>
  <si>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</si>
  <si>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</si>
  <si>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</si>
  <si>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</si>
  <si>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</si>
  <si>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</si>
  <si>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</si>
  <si>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</si>
  <si>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</si>
  <si>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</si>
  <si>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</si>
  <si>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</si>
  <si>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</si>
  <si>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</si>
  <si>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</si>
  <si>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</si>
  <si>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</si>
  <si>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</si>
  <si>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</si>
  <si>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</si>
  <si>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</si>
  <si>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</si>
  <si>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</si>
  <si>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</si>
  <si>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</si>
  <si>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</si>
  <si>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</si>
  <si>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</si>
  <si>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</si>
  <si>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</si>
  <si>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</si>
  <si>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</si>
  <si>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</si>
  <si>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</si>
  <si>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</si>
  <si>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</si>
  <si>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</si>
  <si>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</si>
  <si>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</si>
  <si>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</si>
  <si>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</si>
  <si>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</si>
  <si>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</si>
  <si>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</si>
  <si>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</si>
  <si>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</si>
  <si>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</si>
  <si>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</si>
  <si>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</si>
  <si>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</si>
  <si>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</si>
  <si>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</si>
  <si>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</si>
  <si>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</si>
  <si>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</si>
  <si>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</si>
  <si>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</si>
  <si>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</si>
  <si>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</si>
  <si>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</si>
  <si>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</si>
  <si>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</si>
  <si>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</si>
  <si>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</si>
  <si>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</si>
  <si>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</si>
  <si>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</si>
  <si>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</si>
  <si>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</si>
  <si>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</si>
  <si>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</si>
  <si>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</si>
  <si>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</si>
  <si>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</si>
  <si>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</si>
  <si>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</si>
  <si>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</si>
  <si>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</si>
  <si>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</si>
  <si>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</si>
  <si>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</si>
  <si>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</si>
  <si>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</si>
  <si>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</si>
  <si>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</si>
  <si>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</si>
  <si>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</si>
  <si>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</si>
  <si>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</si>
  <si>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</si>
  <si>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</si>
  <si>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</si>
  <si>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</si>
  <si>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</si>
  <si>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</si>
  <si>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</si>
  <si>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</si>
  <si>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</si>
  <si>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</si>
  <si>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</si>
  <si>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</si>
  <si>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</si>
  <si>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</si>
  <si>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</si>
  <si>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</si>
  <si>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</si>
  <si>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</si>
  <si>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</si>
  <si>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</si>
  <si>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</si>
  <si>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</si>
  <si>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</si>
  <si>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</si>
  <si>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</si>
  <si>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</si>
  <si>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</si>
  <si>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</si>
  <si>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</si>
  <si>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</si>
  <si>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</si>
  <si>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</si>
  <si>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</si>
  <si>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</si>
  <si>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</si>
  <si>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</si>
  <si>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</si>
  <si>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</si>
  <si>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</si>
  <si>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</si>
  <si>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</si>
  <si>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</si>
  <si>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</si>
  <si>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</si>
  <si>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</si>
  <si>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</si>
  <si>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</si>
  <si>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</si>
  <si>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</si>
  <si>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</si>
  <si>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</si>
  <si>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</si>
  <si>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</si>
  <si>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</si>
  <si>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</si>
  <si>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</si>
  <si>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</si>
  <si>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</si>
  <si>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</si>
  <si>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</si>
  <si>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</si>
  <si>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</si>
  <si>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</si>
  <si>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</si>
  <si>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</si>
  <si>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</si>
  <si>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</si>
  <si>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</si>
  <si>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</si>
  <si>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</si>
  <si>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</si>
  <si>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</si>
  <si>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</si>
  <si>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</si>
  <si>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</si>
  <si>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</si>
  <si>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</si>
  <si>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</si>
  <si>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</si>
  <si>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</si>
  <si>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</si>
  <si>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</si>
  <si>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</si>
  <si>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</si>
  <si>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</si>
  <si>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</si>
  <si>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</si>
  <si>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</si>
  <si>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</si>
  <si>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</si>
  <si>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</si>
  <si>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</si>
  <si>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</si>
  <si>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</si>
  <si>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</si>
  <si>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</si>
  <si>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</si>
  <si>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</si>
  <si>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</si>
  <si>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</si>
  <si>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</si>
  <si>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</si>
  <si>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</si>
  <si>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</si>
  <si>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</si>
  <si>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</si>
  <si>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</si>
  <si>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</si>
  <si>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</si>
  <si>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</si>
  <si>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</si>
  <si>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</si>
  <si>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</si>
  <si>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</si>
  <si>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</si>
  <si>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</si>
  <si>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</si>
  <si>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</si>
  <si>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</si>
  <si>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</si>
  <si>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</si>
  <si>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</si>
  <si>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</si>
  <si>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</si>
  <si>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</si>
  <si>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</si>
  <si>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</si>
  <si>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</si>
  <si>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</si>
  <si>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</si>
  <si>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</si>
  <si>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</si>
  <si>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</si>
  <si>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</si>
  <si>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</si>
  <si>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</si>
  <si>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</si>
  <si>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</si>
  <si>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</si>
  <si>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</si>
  <si>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</si>
  <si>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</si>
  <si>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</si>
  <si>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</si>
  <si>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</si>
  <si>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</si>
  <si>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</si>
  <si>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</si>
  <si>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</si>
  <si>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</si>
  <si>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</si>
  <si>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</si>
  <si>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</si>
  <si>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</si>
  <si>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</si>
  <si>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</si>
  <si>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</si>
  <si>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</si>
  <si>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</si>
  <si>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</si>
  <si>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</si>
  <si>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</si>
  <si>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</si>
  <si>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</si>
  <si>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</si>
  <si>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</si>
  <si>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</si>
  <si>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</si>
  <si>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</si>
  <si>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</si>
  <si>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</si>
  <si>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</si>
  <si>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</si>
  <si>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</si>
  <si>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</si>
  <si>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</si>
  <si>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</si>
  <si>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</si>
  <si>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</si>
  <si>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</si>
  <si>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</si>
  <si>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</si>
  <si>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</si>
  <si>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</si>
  <si>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</si>
  <si>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</si>
  <si>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</si>
  <si>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</si>
  <si>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</si>
  <si>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</si>
  <si>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</si>
  <si>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</si>
  <si>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</si>
  <si>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</si>
  <si>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</si>
  <si>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</si>
  <si>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</si>
  <si>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</si>
  <si>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</si>
  <si>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</si>
  <si>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</si>
  <si>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</si>
  <si>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</si>
  <si>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</si>
  <si>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</si>
  <si>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</si>
  <si>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</si>
  <si>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</si>
  <si>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</si>
  <si>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</si>
  <si>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</si>
  <si>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</si>
  <si>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</si>
  <si>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</si>
  <si>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</si>
  <si>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</si>
  <si>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</si>
  <si>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</si>
  <si>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</si>
  <si>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</si>
  <si>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</si>
  <si>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</si>
  <si>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</si>
  <si>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</si>
  <si>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</si>
  <si>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</si>
  <si>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</si>
  <si>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</si>
  <si>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</si>
  <si>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</si>
  <si>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</si>
  <si>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</si>
  <si>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</si>
  <si>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</si>
  <si>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</si>
  <si>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</si>
  <si>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</si>
  <si>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</si>
  <si>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</si>
  <si>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</si>
  <si>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</si>
  <si>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</si>
  <si>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</si>
  <si>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</si>
  <si>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</si>
  <si>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</si>
  <si>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</si>
  <si>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</si>
  <si>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</si>
  <si>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</si>
  <si>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</si>
  <si>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</si>
  <si>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</si>
  <si>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</si>
  <si>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</si>
  <si>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</si>
  <si>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</si>
  <si>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</si>
  <si>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</si>
  <si>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</si>
  <si>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</si>
  <si>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</si>
  <si>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</si>
  <si>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</si>
  <si>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</si>
  <si>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</si>
  <si>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</si>
  <si>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</si>
  <si>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</si>
  <si>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</si>
  <si>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</si>
  <si>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</si>
  <si>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</si>
  <si>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</si>
  <si>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</si>
  <si>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</si>
  <si>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</si>
  <si>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</si>
  <si>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</si>
  <si>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</si>
  <si>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</si>
  <si>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</si>
  <si>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</si>
  <si>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</si>
  <si>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</si>
  <si>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</si>
  <si>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</si>
  <si>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</si>
  <si>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</si>
  <si>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</si>
  <si>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</si>
  <si>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</si>
  <si>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</si>
  <si>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</si>
  <si>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</si>
  <si>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</si>
  <si>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</si>
  <si>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</si>
  <si>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</si>
  <si>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</si>
  <si>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</si>
  <si>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</si>
  <si>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</si>
  <si>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</si>
  <si>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</si>
  <si>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</si>
  <si>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</si>
  <si>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</si>
  <si>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</si>
  <si>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</si>
  <si>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</si>
  <si>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</si>
  <si>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</si>
  <si>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</si>
  <si>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</si>
  <si>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</si>
  <si>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</si>
  <si>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</si>
  <si>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</si>
  <si>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</si>
  <si>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</si>
  <si>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</si>
  <si>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</si>
  <si>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</si>
  <si>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</si>
  <si>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</si>
  <si>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</si>
  <si>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</si>
  <si>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</si>
  <si>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</si>
  <si>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</si>
  <si>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</si>
  <si>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</si>
  <si>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</si>
  <si>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</si>
  <si>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</si>
  <si>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</si>
  <si>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</si>
  <si>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</si>
  <si>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</si>
  <si>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</si>
  <si>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</si>
  <si>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</si>
  <si>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</si>
  <si>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</si>
  <si>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</si>
  <si>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</si>
  <si>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</si>
  <si>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</si>
  <si>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</si>
  <si>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</si>
  <si>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</si>
  <si>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</si>
  <si>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</si>
  <si>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</si>
  <si>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</si>
  <si>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</si>
  <si>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</si>
  <si>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</si>
  <si>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</si>
  <si>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</si>
  <si>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</si>
  <si>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</si>
  <si>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</si>
  <si>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</si>
  <si>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</si>
  <si>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</si>
  <si>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</si>
  <si>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</si>
  <si>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</si>
  <si>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</si>
  <si>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</si>
  <si>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</si>
  <si>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</si>
  <si>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</si>
  <si>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</si>
  <si>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</si>
  <si>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</si>
  <si>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</si>
  <si>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</si>
  <si>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</si>
  <si>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</si>
  <si>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</si>
  <si>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</si>
  <si>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</si>
  <si>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</si>
  <si>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</si>
  <si>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</si>
  <si>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</si>
  <si>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</si>
  <si>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</si>
  <si>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</si>
  <si>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</si>
  <si>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</si>
  <si>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</si>
  <si>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</si>
  <si>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</si>
  <si>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</si>
  <si>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</si>
  <si>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</si>
  <si>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</si>
  <si>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</si>
  <si>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</si>
  <si>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</si>
  <si>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</si>
  <si>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</si>
  <si>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</si>
  <si>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</si>
  <si>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</si>
  <si>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</si>
  <si>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</si>
  <si>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</si>
  <si>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</si>
  <si>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</si>
  <si>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</si>
  <si>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</si>
  <si>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</si>
  <si>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</si>
  <si>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</si>
  <si>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</si>
  <si>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</si>
  <si>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</si>
  <si>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</si>
  <si>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</si>
  <si>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</si>
  <si>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</si>
  <si>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</si>
  <si>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</si>
  <si>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</si>
  <si>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</si>
  <si>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</si>
  <si>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</si>
  <si>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</si>
  <si>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</si>
  <si>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</si>
  <si>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</si>
  <si>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</si>
  <si>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</si>
  <si>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</si>
  <si>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</si>
  <si>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</si>
  <si>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</si>
  <si>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</si>
  <si>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</si>
  <si>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</si>
  <si>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</si>
  <si>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</si>
  <si>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</si>
  <si>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</si>
  <si>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</si>
  <si>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</si>
  <si>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</si>
  <si>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</si>
  <si>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</si>
  <si>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</si>
  <si>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</si>
  <si>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</si>
  <si>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</si>
  <si>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</si>
  <si>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</si>
  <si>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</si>
  <si>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</si>
  <si>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</si>
  <si>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</si>
  <si>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</si>
  <si>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</si>
  <si>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</si>
  <si>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</si>
  <si>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</si>
  <si>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</si>
  <si>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</si>
  <si>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</si>
  <si>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</si>
  <si>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</si>
  <si>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</si>
  <si>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</si>
  <si>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</si>
  <si>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</si>
  <si>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</si>
  <si>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</si>
  <si>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</si>
  <si>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</si>
  <si>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</si>
  <si>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</si>
  <si>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</si>
  <si>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</si>
  <si>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</si>
  <si>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</si>
  <si>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</si>
  <si>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</si>
  <si>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</si>
  <si>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</si>
  <si>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</si>
  <si>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</si>
  <si>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</si>
  <si>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</si>
  <si>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</si>
  <si>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</si>
  <si>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</si>
  <si>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</si>
  <si>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</si>
  <si>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</si>
  <si>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</si>
  <si>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</si>
  <si>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</si>
  <si>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</si>
  <si>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</si>
  <si>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</si>
  <si>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</si>
  <si>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</si>
  <si>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</si>
  <si>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</si>
  <si>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</si>
  <si>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</si>
  <si>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</si>
  <si>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</si>
  <si>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</si>
  <si>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</si>
  <si>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</si>
  <si>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</si>
  <si>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</si>
  <si>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</si>
  <si>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</si>
  <si>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</si>
  <si>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</si>
  <si>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</si>
  <si>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</si>
  <si>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</si>
  <si>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</si>
  <si>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</si>
  <si>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</si>
  <si>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</si>
  <si>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</si>
  <si>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</si>
  <si>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</si>
  <si>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</si>
  <si>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</si>
  <si>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</si>
  <si>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</si>
  <si>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</si>
  <si>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</si>
  <si>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</si>
  <si>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</si>
  <si>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</si>
  <si>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</si>
  <si>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</si>
  <si>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</si>
  <si>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</si>
  <si>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</si>
  <si>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</si>
  <si>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</si>
  <si>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</si>
  <si>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</si>
  <si>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</si>
  <si>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</si>
  <si>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</si>
  <si>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</si>
  <si>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</si>
  <si>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</si>
  <si>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</si>
  <si>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</si>
  <si>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</si>
  <si>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</si>
  <si>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</si>
  <si>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</si>
  <si>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</si>
  <si>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</si>
  <si>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</si>
  <si>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</si>
  <si>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</si>
  <si>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</si>
  <si>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</si>
  <si>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</si>
  <si>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</si>
  <si>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</si>
  <si>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</si>
  <si>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</si>
  <si>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</si>
  <si>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</si>
  <si>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</si>
  <si>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</si>
  <si>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</si>
  <si>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</si>
  <si>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</si>
  <si>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</si>
  <si>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</si>
  <si>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</si>
  <si>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</si>
  <si>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</si>
  <si>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</si>
  <si>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</si>
  <si>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</si>
  <si>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</si>
  <si>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</si>
  <si>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</si>
  <si>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</si>
  <si>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</si>
  <si>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</si>
  <si>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</si>
  <si>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</si>
  <si>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</si>
  <si>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</si>
  <si>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</si>
  <si>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</si>
  <si>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</si>
  <si>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</si>
  <si>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</si>
  <si>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</si>
  <si>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</si>
  <si>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</si>
  <si>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</si>
  <si>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</si>
  <si>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</si>
  <si>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</si>
  <si>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</si>
  <si>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</si>
  <si>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</si>
  <si>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</si>
  <si>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</si>
  <si>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</si>
  <si>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</si>
  <si>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</si>
  <si>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</si>
  <si>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</si>
  <si>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</si>
  <si>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</si>
  <si>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</si>
  <si>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</si>
  <si>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</si>
  <si>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</si>
  <si>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</si>
  <si>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</si>
  <si>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</si>
  <si>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</si>
  <si>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</si>
  <si>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</si>
  <si>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</si>
  <si>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</si>
  <si>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</si>
  <si>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</si>
  <si>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</si>
  <si>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</si>
  <si>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</si>
  <si>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</si>
  <si>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</si>
  <si>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</si>
  <si>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</si>
  <si>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</si>
  <si>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</si>
  <si>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</si>
  <si>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</si>
  <si>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</si>
  <si>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</si>
  <si>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</si>
  <si>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</si>
  <si>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</si>
  <si>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</si>
  <si>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</si>
  <si>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</si>
  <si>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</si>
  <si>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</si>
  <si>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</si>
  <si>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</si>
  <si>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</si>
  <si>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</si>
  <si>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</si>
  <si>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</si>
  <si>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</si>
  <si>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</si>
  <si>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</si>
  <si>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</si>
  <si>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</si>
  <si>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</si>
  <si>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</si>
  <si>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</si>
  <si>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</si>
  <si>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</si>
  <si>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</si>
  <si>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</si>
  <si>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</si>
  <si>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</si>
  <si>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</si>
  <si>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</si>
  <si>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</si>
  <si>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</si>
  <si>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</si>
  <si>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</si>
  <si>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</si>
  <si>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</si>
  <si>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</si>
  <si>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</si>
  <si>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</si>
  <si>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</si>
  <si>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</si>
  <si>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</si>
  <si>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</si>
  <si>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</si>
  <si>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</si>
  <si>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</si>
  <si>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</si>
  <si>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</si>
  <si>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</si>
  <si>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</si>
  <si>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</si>
  <si>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</si>
  <si>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</si>
  <si>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</si>
  <si>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</si>
  <si>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</si>
  <si>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</si>
  <si>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</si>
  <si>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</si>
  <si>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</si>
  <si>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</si>
  <si>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</si>
  <si>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</si>
  <si>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</si>
  <si>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</si>
  <si>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</si>
  <si>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</si>
  <si>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</si>
  <si>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</si>
  <si>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</si>
  <si>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</si>
  <si>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</si>
  <si>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</si>
  <si>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</si>
  <si>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</si>
  <si>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</si>
  <si>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</si>
  <si>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</si>
  <si>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</si>
  <si>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</si>
  <si>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</si>
  <si>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</si>
  <si>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</si>
  <si>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</si>
  <si>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</si>
  <si>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</si>
  <si>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</si>
  <si>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</si>
  <si>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</si>
  <si>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</si>
  <si>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</si>
  <si>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</si>
  <si>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</si>
  <si>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</si>
  <si>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</si>
  <si>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</si>
  <si>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</si>
  <si>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</si>
  <si>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</si>
  <si>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</si>
  <si>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</si>
  <si>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</si>
  <si>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</si>
  <si>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</si>
  <si>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</si>
  <si>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</si>
  <si>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</si>
  <si>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</si>
  <si>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</si>
  <si>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</si>
  <si>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</si>
  <si>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</si>
  <si>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</si>
  <si>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</si>
  <si>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</si>
  <si>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</si>
  <si>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</si>
  <si>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</si>
  <si>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</si>
  <si>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</si>
  <si>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</si>
  <si>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</si>
  <si>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</si>
  <si>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</si>
  <si>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</si>
  <si>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</si>
  <si>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</si>
  <si>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</si>
  <si>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</si>
  <si>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</si>
  <si>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</si>
  <si>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</si>
  <si>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</si>
  <si>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</si>
  <si>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</si>
  <si>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</si>
  <si>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</si>
  <si>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</si>
  <si>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</si>
  <si>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</si>
  <si>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</si>
  <si>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</si>
  <si>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</si>
  <si>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</si>
  <si>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</si>
  <si>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</si>
  <si>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</si>
  <si>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</si>
  <si>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</si>
  <si>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</si>
  <si>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</si>
  <si>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</si>
  <si>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</si>
  <si>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</si>
  <si>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</si>
  <si>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</si>
  <si>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</si>
  <si>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</si>
  <si>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</si>
  <si>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</si>
  <si>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</si>
  <si>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</si>
  <si>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</si>
  <si>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</si>
  <si>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</si>
  <si>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</si>
  <si>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</si>
  <si>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</si>
  <si>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</si>
  <si>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</si>
  <si>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</si>
  <si>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</si>
  <si>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</si>
  <si>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</si>
  <si>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</si>
  <si>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</si>
  <si>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</si>
  <si>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</si>
  <si>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</si>
  <si>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</si>
  <si>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</si>
  <si>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</si>
  <si>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</si>
  <si>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</si>
  <si>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</si>
  <si>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</si>
  <si>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</si>
  <si>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</si>
  <si>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</si>
  <si>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</si>
  <si>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</si>
  <si>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</si>
  <si>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</si>
  <si>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</si>
  <si>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</si>
  <si>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</si>
  <si>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</si>
  <si>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</si>
  <si>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</si>
  <si>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</si>
  <si>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</si>
  <si>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</si>
  <si>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</si>
  <si>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</si>
  <si>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</si>
  <si>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</si>
  <si>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</si>
  <si>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</si>
  <si>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</si>
  <si>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</si>
  <si>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</si>
  <si>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</si>
  <si>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</si>
  <si>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</si>
  <si>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</si>
  <si>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</si>
  <si>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</si>
  <si>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</si>
  <si>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</si>
  <si>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</si>
  <si>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</si>
  <si>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</si>
  <si>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</si>
  <si>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</si>
  <si>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</si>
  <si>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</si>
  <si>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</si>
  <si>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</si>
  <si>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</si>
  <si>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</si>
  <si>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</si>
  <si>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</si>
  <si>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</si>
  <si>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</si>
  <si>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</si>
  <si>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</si>
  <si>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</si>
  <si>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</si>
  <si>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</si>
  <si>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</si>
  <si>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</si>
  <si>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</si>
  <si>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</si>
  <si>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</si>
  <si>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</si>
  <si>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</si>
  <si>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</si>
  <si>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</si>
  <si>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</si>
  <si>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</si>
  <si>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</si>
  <si>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</si>
  <si>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</si>
  <si>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</si>
  <si>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</si>
  <si>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</si>
  <si>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</si>
  <si>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</si>
  <si>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</si>
  <si>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</si>
  <si>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</si>
  <si>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</si>
  <si>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</si>
  <si>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</si>
  <si>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</si>
  <si>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</si>
  <si>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</si>
  <si>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</si>
  <si>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</si>
  <si>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</si>
  <si>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</si>
  <si>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</si>
  <si>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</si>
  <si>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</si>
  <si>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</si>
  <si>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</si>
  <si>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</si>
  <si>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</si>
  <si>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</si>
  <si>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</si>
  <si>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</si>
  <si>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</si>
  <si>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</si>
  <si>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</si>
  <si>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</si>
  <si>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</si>
  <si>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</si>
  <si>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</si>
  <si>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</si>
  <si>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</si>
  <si>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</si>
  <si>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</si>
  <si>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</si>
  <si>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</si>
  <si>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</si>
  <si>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</si>
  <si>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</si>
  <si>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</si>
  <si>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</si>
  <si>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</si>
  <si>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</si>
  <si>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</si>
  <si>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</si>
  <si>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</si>
  <si>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</si>
  <si>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</si>
  <si>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</si>
  <si>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</si>
  <si>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</si>
  <si>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</si>
  <si>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</si>
  <si>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</si>
  <si>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</si>
  <si>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</si>
  <si>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</si>
  <si>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</si>
  <si>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</si>
  <si>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</si>
  <si>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</si>
  <si>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</si>
  <si>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</si>
  <si>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</si>
  <si>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</si>
  <si>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</si>
  <si>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</si>
  <si>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</si>
  <si>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</si>
  <si>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</si>
  <si>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</si>
  <si>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</si>
  <si>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</si>
  <si>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</si>
  <si>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</si>
  <si>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</si>
  <si>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</si>
  <si>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</si>
  <si>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</si>
  <si>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</si>
  <si>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</si>
  <si>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</si>
  <si>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</si>
  <si>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</si>
  <si>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</si>
  <si>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</si>
  <si>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</si>
  <si>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</si>
  <si>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</si>
  <si>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</si>
  <si>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</si>
  <si>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</si>
  <si>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</si>
  <si>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</si>
  <si>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</si>
  <si>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</si>
  <si>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</si>
  <si>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</si>
  <si>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</si>
  <si>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</si>
  <si>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</si>
  <si>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</si>
  <si>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</si>
  <si>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</si>
  <si>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</si>
  <si>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</si>
  <si>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</si>
  <si>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</si>
  <si>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</si>
  <si>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</si>
  <si>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</si>
  <si>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</si>
  <si>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</si>
  <si>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</si>
  <si>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</si>
  <si>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</si>
  <si>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</si>
  <si>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</si>
  <si>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</si>
  <si>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</si>
  <si>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</si>
  <si>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</si>
  <si>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</si>
  <si>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</si>
  <si>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</si>
  <si>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</si>
  <si>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</si>
  <si>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</si>
  <si>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</si>
  <si>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</si>
  <si>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</si>
  <si>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</si>
  <si>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</si>
  <si>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</si>
  <si>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</si>
  <si>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</si>
  <si>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</si>
  <si>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</si>
  <si>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</si>
  <si>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</si>
  <si>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</si>
  <si>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</si>
  <si>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</si>
  <si>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</si>
  <si>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</si>
  <si>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</si>
  <si>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</si>
  <si>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</si>
  <si>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</si>
  <si>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</si>
  <si>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</si>
  <si>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</si>
  <si>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</si>
  <si>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</si>
  <si>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</si>
  <si>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</si>
  <si>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</si>
  <si>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</si>
  <si>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</si>
  <si>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</si>
  <si>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</si>
  <si>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</si>
  <si>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</si>
  <si>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</si>
  <si>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</si>
  <si>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</si>
  <si>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</si>
  <si>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</si>
  <si>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</si>
  <si>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</si>
  <si>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</si>
  <si>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</si>
  <si>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</si>
  <si>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</si>
  <si>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</si>
  <si>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</si>
  <si>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</si>
  <si>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</si>
  <si>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</si>
  <si>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</si>
  <si>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</si>
  <si>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</si>
  <si>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</si>
  <si>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</si>
  <si>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</si>
  <si>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</si>
  <si>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</si>
  <si>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</si>
  <si>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</si>
  <si>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</si>
  <si>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</si>
  <si>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</si>
  <si>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</si>
  <si>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</si>
  <si>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</si>
  <si>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</si>
  <si>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</si>
  <si>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</si>
  <si>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</si>
  <si>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</si>
  <si>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</si>
  <si>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</si>
  <si>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</si>
  <si>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</si>
  <si>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</si>
  <si>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</si>
  <si>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</si>
  <si>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</si>
  <si>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</si>
  <si>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</si>
  <si>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</si>
  <si>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</si>
  <si>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</si>
  <si>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</si>
  <si>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</si>
  <si>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</si>
  <si>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</si>
  <si>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</si>
  <si>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</si>
  <si>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</si>
  <si>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</si>
  <si>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</si>
  <si>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</si>
  <si>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</si>
  <si>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</si>
  <si>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</si>
  <si>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</si>
  <si>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</si>
  <si>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</si>
  <si>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</si>
  <si>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</si>
  <si>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</si>
  <si>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</si>
  <si>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</si>
  <si>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</si>
  <si>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</si>
  <si>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</si>
  <si>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</si>
  <si>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</si>
  <si>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</si>
  <si>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</si>
  <si>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</si>
  <si>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</si>
  <si>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</si>
  <si>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</si>
  <si>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</si>
  <si>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</si>
  <si>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</si>
  <si>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</si>
  <si>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</si>
  <si>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</si>
  <si>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</si>
  <si>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</si>
  <si>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</si>
  <si>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</si>
  <si>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</si>
  <si>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</si>
  <si>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</si>
  <si>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</si>
  <si>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</si>
  <si>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</si>
  <si>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</si>
  <si>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</si>
  <si>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</si>
  <si>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</si>
  <si>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</si>
  <si>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</si>
  <si>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</si>
  <si>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</si>
  <si>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</si>
  <si>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</si>
  <si>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</si>
  <si>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</si>
  <si>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</si>
  <si>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</si>
  <si>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</si>
  <si>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</si>
  <si>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</si>
  <si>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</si>
  <si>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</si>
  <si>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</si>
  <si>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</si>
  <si>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</si>
  <si>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</si>
  <si>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</si>
  <si>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</si>
  <si>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</si>
  <si>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</si>
  <si>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</si>
  <si>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</si>
  <si>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</si>
  <si>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</si>
  <si>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</si>
  <si>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</si>
  <si>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</si>
  <si>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</si>
  <si>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</si>
  <si>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</si>
  <si>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</si>
  <si>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</si>
  <si>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</si>
  <si>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</si>
  <si>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</si>
  <si>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</si>
  <si>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</si>
  <si>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</si>
  <si>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</si>
  <si>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</si>
  <si>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</si>
  <si>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</si>
  <si>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</si>
  <si>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</si>
  <si>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</si>
  <si>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</si>
  <si>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</si>
  <si>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</si>
  <si>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</si>
  <si>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</si>
  <si>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</si>
  <si>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</si>
  <si>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</si>
  <si>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</si>
  <si>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</si>
  <si>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</si>
  <si>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</si>
  <si>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</si>
  <si>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</si>
  <si>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</si>
  <si>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</si>
  <si>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</si>
  <si>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</si>
  <si>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</si>
  <si>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</si>
  <si>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</si>
  <si>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</si>
  <si>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</si>
  <si>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</si>
  <si>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</si>
  <si>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</si>
  <si>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</si>
  <si>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</si>
  <si>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</si>
  <si>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</si>
  <si>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</si>
  <si>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</si>
  <si>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</si>
  <si>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</si>
  <si>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</si>
  <si>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</si>
  <si>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</si>
  <si>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</si>
  <si>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</si>
  <si>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</si>
  <si>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</si>
  <si>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</si>
  <si>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</si>
  <si>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</si>
  <si>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</si>
  <si>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</si>
  <si>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</si>
  <si>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</si>
  <si>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</si>
  <si>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</si>
  <si>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</si>
  <si>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</si>
  <si>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</si>
  <si>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</si>
  <si>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</si>
  <si>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</si>
  <si>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</si>
  <si>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</si>
  <si>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</si>
  <si>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</si>
  <si>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</si>
  <si>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</si>
  <si>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</si>
  <si>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</si>
  <si>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</si>
  <si>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</si>
  <si>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</si>
  <si>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</si>
  <si>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</si>
  <si>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</si>
  <si>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</si>
  <si>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</si>
  <si>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</si>
  <si>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</si>
  <si>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</si>
  <si>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</si>
  <si>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</si>
  <si>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</si>
  <si>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</si>
  <si>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</si>
  <si>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</si>
  <si>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</si>
  <si>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</si>
  <si>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</si>
  <si>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</si>
  <si>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</si>
  <si>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</si>
  <si>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</si>
  <si>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</si>
  <si>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</si>
  <si>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</si>
  <si>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</si>
  <si>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</si>
  <si>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</si>
  <si>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</si>
  <si>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</si>
  <si>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</si>
  <si>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</si>
  <si>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</si>
  <si>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</si>
  <si>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</si>
  <si>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</si>
  <si>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</si>
  <si>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</si>
  <si>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</si>
  <si>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</si>
  <si>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</si>
  <si>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</si>
  <si>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</si>
  <si>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</si>
  <si>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</si>
  <si>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</si>
  <si>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</si>
  <si>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</si>
  <si>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</si>
  <si>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</si>
  <si>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</si>
  <si>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</si>
  <si>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</si>
  <si>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</si>
  <si>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</si>
  <si>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</si>
  <si>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</si>
  <si>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</si>
  <si>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</si>
  <si>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</si>
  <si>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</si>
  <si>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</si>
  <si>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</si>
  <si>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</si>
  <si>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</si>
  <si>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</si>
  <si>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</si>
  <si>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</si>
  <si>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</si>
  <si>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</si>
  <si>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</si>
  <si>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</si>
  <si>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</si>
  <si>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</si>
  <si>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</si>
  <si>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</si>
  <si>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</si>
  <si>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</si>
  <si>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</si>
  <si>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</si>
  <si>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</si>
  <si>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</si>
  <si>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</si>
  <si>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</si>
  <si>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</si>
  <si>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</si>
  <si>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</si>
  <si>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</si>
  <si>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</si>
  <si>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</si>
  <si>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</si>
  <si>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</si>
  <si>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</si>
  <si>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</si>
  <si>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</si>
  <si>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</si>
  <si>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</si>
  <si>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</si>
  <si>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</si>
  <si>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</si>
  <si>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</si>
  <si>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</si>
  <si>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</si>
  <si>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</si>
  <si>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</si>
  <si>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</si>
  <si>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</si>
  <si>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</si>
  <si>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</si>
  <si>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</si>
  <si>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</si>
  <si>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</si>
  <si>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</si>
  <si>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</si>
  <si>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</si>
  <si>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</si>
  <si>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</si>
  <si>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</si>
  <si>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</si>
  <si>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</si>
  <si>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</si>
  <si>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</si>
  <si>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</si>
  <si>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</si>
  <si>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</si>
  <si>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</si>
  <si>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</si>
  <si>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</si>
  <si>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</si>
  <si>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</si>
  <si>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</si>
  <si>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</si>
  <si>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</si>
  <si>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</si>
  <si>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</si>
  <si>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</si>
  <si>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</si>
  <si>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</si>
  <si>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</si>
  <si>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</si>
  <si>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</si>
  <si>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</si>
  <si>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</si>
  <si>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</si>
  <si>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</si>
  <si>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</si>
  <si>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</si>
  <si>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</si>
  <si>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</si>
  <si>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</si>
  <si>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</si>
  <si>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</si>
  <si>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</si>
  <si>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</si>
  <si>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</si>
  <si>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</si>
  <si>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</si>
  <si>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</si>
  <si>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</si>
  <si>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</si>
  <si>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</si>
  <si>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</si>
  <si>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</si>
  <si>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</si>
  <si>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</si>
  <si>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</si>
  <si>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</si>
  <si>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</si>
  <si>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</si>
  <si>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</si>
  <si>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</si>
  <si>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</si>
  <si>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</si>
  <si>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</si>
  <si>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</si>
  <si>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</si>
  <si>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</si>
  <si>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</si>
  <si>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</si>
  <si>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</si>
  <si>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</si>
  <si>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</si>
  <si>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</si>
  <si>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</si>
  <si>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</si>
  <si>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</si>
  <si>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</si>
  <si>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</si>
  <si>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</si>
  <si>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</si>
  <si>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</si>
  <si>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</si>
  <si>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</si>
  <si>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</si>
  <si>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</si>
  <si>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</si>
  <si>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</si>
  <si>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</si>
  <si>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</si>
  <si>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</si>
  <si>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</si>
  <si>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</si>
  <si>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</si>
  <si>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</si>
  <si>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</si>
  <si>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</si>
  <si>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</si>
  <si>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</si>
  <si>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</si>
  <si>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</si>
  <si>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</si>
  <si>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</si>
  <si>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</si>
  <si>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</si>
  <si>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</si>
  <si>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</si>
  <si>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</si>
  <si>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</si>
  <si>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</si>
  <si>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</si>
  <si>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</si>
  <si>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</si>
  <si>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</si>
  <si>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</si>
  <si>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</si>
  <si>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</si>
  <si>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</si>
  <si>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</si>
  <si>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</si>
  <si>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</si>
  <si>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</si>
  <si>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</si>
  <si>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</si>
  <si>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</si>
  <si>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</si>
  <si>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</si>
  <si>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</si>
  <si>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</si>
  <si>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</si>
  <si>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</si>
  <si>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</si>
  <si>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</si>
  <si>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</si>
  <si>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</si>
  <si>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</si>
  <si>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</si>
  <si>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</si>
  <si>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</si>
  <si>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</si>
  <si>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</si>
  <si>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</si>
  <si>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</si>
  <si>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</si>
  <si>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</si>
  <si>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</si>
  <si>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</si>
  <si>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</si>
  <si>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</si>
  <si>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</si>
  <si>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</si>
  <si>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</si>
  <si>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</si>
  <si>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</si>
  <si>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</si>
  <si>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</si>
  <si>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</si>
  <si>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</si>
  <si>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</si>
  <si>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</si>
  <si>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</si>
  <si>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</si>
  <si>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</si>
  <si>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</si>
  <si>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</si>
  <si>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</si>
  <si>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</si>
  <si>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</si>
  <si>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</si>
  <si>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</si>
  <si>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</si>
  <si>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</si>
  <si>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</si>
  <si>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</si>
  <si>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</si>
  <si>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</si>
  <si>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</si>
  <si>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</si>
  <si>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</si>
  <si>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</si>
  <si>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</si>
  <si>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</si>
  <si>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</si>
  <si>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</si>
  <si>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</si>
  <si>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</si>
  <si>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</si>
  <si>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</si>
  <si>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</si>
  <si>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</si>
  <si>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</si>
  <si>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</si>
  <si>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</si>
  <si>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</si>
  <si>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</si>
  <si>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</si>
  <si>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</si>
  <si>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</si>
  <si>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</si>
  <si>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</si>
  <si>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</si>
  <si>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</si>
  <si>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</si>
  <si>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</si>
  <si>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</si>
  <si>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</si>
  <si>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</si>
  <si>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</si>
  <si>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</si>
  <si>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</si>
  <si>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</si>
  <si>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</si>
  <si>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</si>
  <si>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</si>
  <si>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</si>
  <si>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</si>
  <si>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</si>
  <si>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</si>
  <si>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</si>
  <si>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</si>
  <si>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</si>
  <si>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</si>
  <si>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</si>
  <si>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</si>
  <si>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</si>
  <si>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</si>
  <si>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</si>
  <si>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</si>
  <si>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</si>
  <si>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</si>
  <si>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</si>
  <si>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</si>
  <si>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</si>
  <si>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</si>
  <si>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</si>
  <si>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</si>
  <si>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</si>
  <si>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</si>
  <si>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</si>
  <si>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</si>
  <si>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</si>
  <si>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</si>
  <si>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</si>
  <si>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</si>
  <si>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</si>
  <si>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</si>
  <si>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</si>
  <si>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</si>
  <si>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</si>
  <si>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</si>
  <si>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</si>
  <si>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</si>
  <si>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</si>
  <si>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</si>
  <si>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</si>
  <si>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</si>
  <si>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</si>
  <si>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</si>
  <si>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</si>
  <si>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</si>
  <si>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</si>
  <si>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</si>
  <si>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</si>
  <si>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</si>
  <si>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</si>
  <si>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</si>
  <si>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</si>
  <si>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</si>
  <si>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</si>
  <si>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</si>
  <si>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</si>
  <si>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</si>
  <si>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</si>
  <si>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</si>
  <si>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</si>
  <si>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</si>
  <si>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</si>
  <si>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</si>
  <si>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</si>
  <si>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</si>
  <si>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</si>
  <si>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</si>
  <si>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</si>
  <si>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</si>
  <si>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</si>
  <si>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</si>
  <si>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</si>
  <si>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</si>
  <si>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</si>
  <si>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</si>
  <si>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</si>
  <si>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</si>
  <si>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</si>
  <si>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</si>
  <si>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</si>
  <si>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</si>
  <si>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</si>
  <si>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</si>
  <si>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</si>
  <si>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</si>
  <si>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</si>
  <si>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</si>
  <si>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</si>
  <si>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</si>
  <si>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</si>
  <si>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</si>
  <si>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</si>
  <si>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</si>
  <si>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</si>
  <si>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</si>
  <si>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</si>
  <si>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</si>
  <si>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</si>
  <si>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</si>
  <si>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</si>
  <si>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</si>
  <si>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</si>
  <si>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</si>
  <si>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</si>
  <si>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</si>
  <si>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</si>
  <si>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</si>
  <si>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</si>
  <si>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</si>
  <si>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</si>
  <si>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</si>
  <si>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</si>
  <si>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</si>
  <si>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</si>
  <si>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</si>
  <si>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</si>
  <si>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</si>
  <si>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</si>
  <si>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</si>
  <si>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</si>
  <si>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</si>
  <si>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</si>
  <si>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</si>
  <si>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</si>
  <si>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</si>
  <si>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</si>
  <si>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</si>
  <si>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</si>
  <si>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</si>
  <si>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</si>
  <si>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</si>
  <si>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</si>
  <si>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</si>
  <si>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</si>
  <si>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</si>
  <si>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</si>
  <si>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</si>
  <si>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</si>
  <si>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</si>
  <si>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</si>
  <si>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</si>
  <si>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</si>
  <si>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</si>
  <si>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</si>
  <si>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</si>
  <si>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</si>
  <si>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</si>
  <si>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</si>
  <si>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</si>
  <si>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</si>
  <si>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</si>
  <si>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</si>
  <si>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</si>
  <si>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</si>
  <si>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</si>
  <si>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</si>
  <si>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</si>
  <si>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</si>
  <si>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</si>
  <si>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</si>
  <si>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</si>
  <si>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</si>
  <si>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</si>
  <si>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</si>
  <si>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</si>
  <si>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</si>
  <si>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</si>
  <si>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</si>
  <si>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</si>
  <si>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</si>
  <si>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</si>
  <si>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</si>
  <si>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</si>
  <si>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</si>
  <si>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</si>
  <si>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</si>
  <si>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</si>
  <si>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</si>
  <si>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</si>
  <si>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</si>
  <si>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</si>
  <si>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</si>
  <si>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</si>
  <si>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</si>
  <si>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</si>
  <si>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</si>
  <si>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</si>
  <si>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</si>
  <si>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</si>
  <si>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</si>
  <si>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</si>
  <si>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</si>
  <si>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</si>
  <si>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</si>
  <si>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</si>
  <si>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</si>
  <si>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</si>
  <si>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</si>
  <si>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</si>
  <si>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</si>
  <si>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</si>
  <si>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</si>
  <si>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</si>
  <si>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</si>
  <si>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</si>
  <si>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</si>
  <si>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</si>
  <si>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</si>
  <si>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</si>
  <si>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</si>
  <si>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</si>
  <si>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</si>
  <si>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</si>
  <si>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</si>
  <si>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</si>
  <si>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</si>
  <si>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</si>
  <si>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</si>
  <si>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</si>
  <si>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</si>
  <si>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</si>
  <si>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</si>
  <si>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</si>
  <si>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</si>
  <si>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</si>
  <si>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</si>
  <si>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</si>
  <si>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</si>
  <si>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</si>
  <si>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</si>
  <si>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</si>
  <si>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</si>
  <si>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</si>
  <si>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</si>
  <si>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</si>
  <si>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</si>
  <si>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</si>
  <si>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</si>
  <si>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</si>
  <si>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</si>
  <si>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</si>
  <si>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</si>
  <si>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</si>
  <si>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</si>
  <si>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</si>
  <si>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</si>
  <si>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</si>
  <si>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</si>
  <si>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</si>
  <si>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</si>
  <si>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</si>
  <si>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</si>
  <si>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</si>
  <si>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</si>
  <si>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</si>
  <si>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</si>
  <si>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</si>
  <si>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</si>
  <si>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</si>
  <si>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</si>
  <si>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</si>
  <si>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</si>
  <si>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</si>
  <si>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</si>
  <si>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</si>
  <si>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</si>
  <si>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</si>
  <si>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</si>
  <si>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</si>
  <si>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</si>
  <si>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</si>
  <si>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</si>
  <si>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</si>
  <si>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</si>
  <si>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</si>
  <si>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</si>
  <si>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</si>
  <si>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</si>
  <si>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</si>
  <si>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</si>
  <si>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</si>
  <si>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</si>
  <si>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</si>
  <si>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</si>
  <si>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</si>
  <si>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</si>
  <si>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</si>
  <si>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</si>
  <si>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</si>
  <si>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</si>
  <si>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</si>
  <si>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</si>
  <si>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</si>
  <si>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</si>
  <si>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</si>
  <si>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</si>
  <si>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</si>
  <si>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</si>
  <si>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</si>
  <si>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</si>
  <si>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</si>
  <si>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</si>
  <si>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</si>
  <si>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</si>
  <si>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</si>
  <si>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</si>
  <si>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</si>
  <si>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</si>
  <si>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</si>
  <si>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</si>
  <si>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</si>
  <si>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</si>
  <si>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</si>
  <si>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</si>
  <si>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</si>
  <si>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</si>
  <si>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</si>
  <si>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</si>
  <si>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</si>
  <si>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</si>
  <si>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</si>
  <si>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</si>
  <si>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</si>
  <si>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</si>
  <si>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</si>
  <si>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</si>
  <si>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</si>
  <si>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</si>
  <si>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</si>
  <si>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</si>
  <si>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</si>
  <si>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</si>
  <si>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</si>
  <si>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</si>
  <si>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</si>
  <si>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</si>
  <si>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</si>
  <si>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</si>
  <si>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</si>
  <si>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</si>
  <si>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</si>
  <si>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</si>
  <si>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</si>
  <si>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</si>
  <si>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</si>
  <si>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</si>
  <si>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</si>
  <si>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</si>
  <si>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</si>
  <si>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</si>
  <si>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</si>
  <si>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</si>
  <si>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</si>
  <si>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</si>
  <si>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</si>
  <si>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</si>
  <si>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</si>
  <si>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</si>
  <si>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</si>
  <si>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</si>
  <si>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</si>
  <si>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</si>
  <si>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</si>
  <si>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</si>
  <si>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</si>
  <si>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</si>
  <si>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</si>
  <si>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</si>
  <si>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</si>
  <si>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</si>
  <si>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</si>
  <si>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</si>
  <si>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</si>
  <si>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</si>
  <si>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</si>
  <si>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</si>
  <si>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</si>
  <si>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</si>
  <si>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</si>
  <si>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</si>
  <si>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</si>
  <si>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</si>
  <si>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</si>
  <si>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</si>
  <si>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</si>
  <si>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</si>
  <si>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</si>
  <si>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</si>
  <si>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</si>
  <si>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</si>
  <si>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</si>
  <si>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</si>
  <si>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</si>
  <si>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</si>
  <si>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</si>
  <si>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</si>
  <si>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</si>
  <si>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</si>
  <si>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</si>
  <si>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</si>
  <si>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</si>
  <si>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</si>
  <si>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</si>
  <si>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</si>
  <si>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</si>
  <si>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</si>
  <si>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</si>
  <si>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</si>
  <si>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</si>
  <si>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</si>
  <si>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</si>
  <si>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</si>
  <si>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</si>
  <si>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</si>
  <si>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</si>
  <si>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</si>
  <si>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</si>
  <si>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</si>
  <si>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</si>
  <si>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</si>
  <si>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</si>
  <si>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</si>
  <si>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</si>
  <si>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</si>
  <si>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</si>
  <si>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</si>
  <si>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</si>
  <si>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</si>
  <si>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</si>
  <si>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</si>
  <si>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</si>
  <si>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</si>
  <si>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</si>
  <si>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</si>
  <si>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</si>
  <si>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</si>
  <si>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</si>
  <si>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</si>
  <si>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</si>
  <si>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</si>
  <si>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</si>
  <si>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</si>
  <si>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</si>
  <si>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</si>
  <si>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</si>
  <si>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</si>
  <si>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</si>
  <si>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</si>
  <si>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</si>
  <si>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</si>
  <si>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</si>
  <si>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</si>
  <si>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</si>
  <si>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</si>
  <si>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</si>
  <si>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</si>
  <si>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</si>
  <si>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</si>
  <si>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</si>
  <si>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</si>
  <si>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</si>
  <si>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</si>
  <si>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</si>
  <si>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</si>
  <si>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</si>
  <si>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</si>
  <si>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</si>
  <si>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</si>
  <si>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</si>
  <si>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</si>
  <si>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</si>
  <si>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</si>
  <si>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</si>
  <si>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</si>
  <si>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</si>
  <si>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</si>
  <si>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</si>
  <si>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</si>
  <si>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</si>
  <si>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</si>
  <si>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</si>
  <si>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</si>
  <si>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</si>
  <si>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</si>
  <si>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</si>
  <si>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</si>
  <si>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</si>
  <si>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</si>
  <si>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</si>
  <si>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</si>
  <si>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</si>
  <si>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</si>
  <si>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</si>
  <si>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</si>
  <si>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</si>
  <si>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</si>
  <si>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</si>
  <si>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</si>
  <si>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</si>
  <si>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</si>
  <si>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</si>
  <si>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</si>
  <si>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</si>
  <si>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</si>
  <si>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</si>
  <si>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</si>
  <si>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</si>
  <si>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</si>
  <si>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</si>
  <si>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</si>
  <si>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</si>
  <si>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</si>
  <si>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</si>
  <si>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</si>
  <si>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</si>
  <si>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</si>
  <si>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</si>
  <si>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</si>
  <si>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</si>
  <si>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</si>
  <si>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</si>
  <si>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</si>
  <si>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</si>
  <si>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</si>
  <si>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</si>
  <si>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</si>
  <si>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</si>
  <si>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</si>
  <si>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</si>
  <si>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</si>
  <si>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</si>
  <si>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</si>
  <si>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</si>
  <si>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</si>
  <si>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</si>
  <si>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</si>
  <si>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</si>
  <si>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</si>
  <si>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</si>
  <si>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</si>
  <si>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</si>
  <si>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</si>
  <si>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</si>
  <si>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</si>
  <si>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</si>
  <si>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</si>
  <si>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</si>
  <si>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</si>
  <si>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</si>
  <si>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</si>
  <si>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</si>
  <si>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</si>
  <si>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</si>
  <si>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</si>
  <si>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</si>
  <si>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</si>
  <si>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</si>
  <si>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</si>
  <si>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</si>
  <si>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</si>
  <si>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</si>
  <si>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</si>
  <si>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</si>
  <si>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</si>
  <si>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</si>
  <si>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</si>
  <si>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</si>
  <si>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</si>
  <si>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</si>
  <si>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</si>
  <si>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</si>
  <si>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</si>
  <si>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</si>
  <si>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</si>
  <si>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</si>
  <si>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</si>
  <si>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</si>
  <si>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</si>
  <si>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</si>
  <si>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</si>
  <si>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</si>
  <si>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</si>
  <si>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</si>
  <si>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</si>
  <si>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</si>
  <si>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</si>
  <si>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</si>
  <si>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</si>
  <si>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</si>
  <si>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</si>
  <si>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</si>
  <si>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</si>
  <si>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</si>
  <si>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</si>
  <si>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</si>
  <si>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</si>
  <si>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</si>
  <si>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</si>
  <si>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</si>
  <si>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</si>
  <si>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</si>
  <si>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</si>
  <si>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</si>
  <si>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</si>
  <si>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</si>
  <si>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</si>
  <si>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</si>
  <si>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</si>
  <si>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</si>
  <si>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</si>
  <si>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</si>
  <si>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</si>
  <si>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</si>
  <si>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</si>
  <si>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</si>
  <si>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</si>
  <si>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</si>
  <si>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</si>
  <si>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</si>
  <si>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</si>
  <si>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</si>
  <si>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</si>
  <si>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</si>
  <si>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</si>
  <si>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</si>
  <si>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</si>
  <si>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</si>
  <si>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</si>
  <si>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</si>
  <si>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</si>
  <si>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</si>
  <si>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</si>
  <si>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</si>
  <si>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</si>
  <si>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</si>
  <si>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</si>
  <si>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</si>
  <si>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</si>
  <si>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</si>
  <si>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</si>
  <si>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</si>
  <si>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</si>
  <si>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</si>
  <si>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</si>
  <si>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</si>
  <si>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</si>
  <si>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</si>
  <si>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</si>
  <si>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</si>
  <si>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</si>
  <si>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</si>
  <si>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</si>
  <si>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</si>
  <si>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</si>
  <si>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</si>
  <si>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</si>
  <si>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</si>
  <si>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</si>
  <si>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</si>
  <si>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</si>
  <si>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</si>
  <si>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</si>
  <si>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</si>
  <si>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</si>
  <si>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</si>
  <si>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</si>
  <si>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</si>
  <si>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</si>
  <si>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</si>
  <si>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</si>
  <si>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</si>
  <si>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</si>
  <si>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</si>
  <si>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</si>
  <si>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</si>
  <si>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</si>
  <si>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</si>
  <si>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</si>
  <si>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</si>
  <si>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</si>
  <si>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</si>
  <si>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</si>
  <si>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</si>
  <si>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</si>
  <si>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</si>
  <si>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</si>
  <si>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</si>
  <si>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</si>
  <si>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</si>
  <si>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</si>
  <si>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</si>
  <si>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</si>
  <si>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</si>
  <si>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</si>
  <si>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</si>
  <si>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</si>
  <si>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</si>
  <si>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</si>
  <si>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</si>
  <si>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</si>
  <si>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</si>
  <si>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</si>
  <si>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</si>
  <si>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</si>
  <si>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</si>
  <si>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</si>
  <si>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</si>
  <si>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</si>
  <si>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</si>
  <si>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</si>
  <si>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</si>
  <si>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</si>
  <si>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</si>
  <si>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</si>
  <si>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</si>
  <si>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</si>
  <si>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</si>
  <si>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</si>
  <si>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</si>
  <si>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</si>
  <si>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</si>
  <si>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</si>
  <si>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</si>
  <si>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</si>
  <si>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</si>
  <si>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</si>
  <si>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</si>
  <si>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</si>
  <si>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</si>
  <si>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</si>
  <si>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</si>
  <si>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</si>
  <si>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</si>
  <si>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</si>
  <si>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</si>
  <si>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</si>
  <si>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</si>
  <si>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</si>
  <si>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</si>
  <si>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</si>
  <si>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</si>
  <si>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</si>
  <si>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</si>
  <si>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</si>
  <si>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</si>
  <si>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</si>
  <si>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</si>
  <si>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</si>
  <si>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</si>
  <si>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</si>
  <si>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</si>
  <si>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</si>
  <si>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</si>
  <si>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</si>
  <si>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</si>
  <si>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</si>
  <si>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</si>
  <si>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</si>
  <si>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</si>
  <si>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</si>
  <si>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</si>
  <si>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</si>
  <si>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</si>
  <si>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</si>
  <si>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</si>
  <si>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</si>
  <si>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</si>
  <si>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</si>
  <si>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</si>
  <si>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</si>
  <si>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</si>
  <si>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</si>
  <si>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</si>
  <si>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</si>
  <si>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</si>
  <si>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</si>
  <si>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</si>
  <si>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</si>
  <si>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</si>
  <si>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</si>
  <si>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</si>
  <si>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</si>
  <si>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</si>
  <si>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</si>
  <si>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</si>
  <si>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</si>
  <si>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</si>
  <si>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</si>
  <si>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</si>
  <si>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</si>
  <si>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</si>
  <si>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</si>
  <si>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</si>
  <si>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</si>
  <si>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</si>
  <si>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</si>
  <si>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</si>
  <si>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</si>
  <si>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</si>
  <si>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</si>
  <si>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</si>
  <si>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</si>
  <si>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</si>
  <si>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</si>
  <si>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</si>
  <si>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</si>
  <si>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</si>
  <si>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</si>
  <si>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</si>
  <si>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</si>
  <si>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</si>
  <si>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</si>
  <si>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</si>
  <si>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</si>
  <si>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</si>
  <si>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</si>
  <si>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</si>
  <si>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</si>
  <si>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</si>
  <si>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</si>
  <si>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</si>
  <si>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</si>
  <si>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</si>
  <si>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</si>
  <si>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</si>
  <si>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</si>
  <si>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</si>
  <si>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</si>
  <si>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</si>
  <si>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</si>
  <si>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</si>
  <si>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</si>
  <si>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</si>
  <si>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</si>
  <si>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</si>
  <si>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</si>
  <si>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</si>
  <si>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</si>
  <si>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</si>
  <si>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</si>
  <si>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</si>
  <si>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</si>
  <si>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</si>
  <si>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</si>
  <si>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</si>
  <si>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</si>
  <si>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</si>
  <si>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</si>
  <si>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</si>
  <si>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</si>
  <si>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</si>
  <si>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</si>
  <si>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</si>
  <si>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</si>
  <si>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</si>
  <si>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</si>
  <si>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</si>
  <si>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</si>
  <si>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</si>
  <si>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</si>
  <si>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</si>
  <si>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</si>
  <si>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</si>
  <si>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</si>
  <si>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</si>
  <si>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</si>
  <si>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</si>
  <si>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</si>
  <si>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</si>
  <si>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</si>
  <si>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</si>
  <si>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</si>
  <si>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</si>
  <si>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</si>
  <si>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</si>
  <si>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</si>
  <si>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</si>
  <si>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</si>
  <si>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</si>
  <si>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</si>
  <si>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</si>
  <si>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</si>
  <si>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</si>
  <si>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</si>
  <si>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</si>
  <si>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</si>
  <si>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</si>
  <si>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</si>
  <si>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</si>
  <si>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</si>
  <si>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</si>
  <si>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</si>
  <si>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</si>
  <si>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</si>
  <si>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</si>
  <si>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</si>
  <si>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</si>
  <si>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</si>
  <si>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</si>
  <si>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</si>
  <si>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</si>
  <si>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</si>
  <si>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</si>
  <si>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</si>
  <si>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</si>
  <si>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</si>
  <si>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</si>
  <si>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</si>
  <si>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</si>
  <si>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</si>
  <si>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</si>
  <si>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</si>
  <si>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</si>
  <si>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</si>
  <si>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</si>
  <si>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</si>
  <si>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</si>
  <si>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</si>
  <si>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</si>
  <si>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</si>
  <si>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</si>
  <si>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</si>
  <si>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</si>
  <si>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</si>
  <si>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</si>
  <si>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</si>
  <si>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</si>
  <si>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</si>
  <si>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</si>
  <si>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</si>
  <si>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</si>
  <si>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</si>
  <si>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</si>
  <si>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</si>
  <si>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</si>
  <si>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</si>
  <si>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</si>
  <si>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</si>
  <si>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</si>
  <si>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</si>
  <si>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</si>
  <si>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</si>
  <si>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</si>
  <si>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</si>
  <si>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</si>
  <si>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</si>
  <si>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</si>
  <si>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</si>
  <si>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</si>
  <si>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</si>
  <si>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</si>
  <si>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</si>
  <si>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</si>
  <si>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</si>
  <si>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</si>
  <si>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</si>
  <si>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</si>
  <si>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</si>
  <si>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</si>
  <si>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</si>
  <si>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</si>
  <si>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</si>
  <si>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</si>
  <si>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</si>
  <si>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</si>
  <si>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</si>
  <si>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</si>
  <si>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</si>
  <si>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</si>
  <si>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</si>
  <si>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</si>
  <si>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</si>
  <si>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</si>
  <si>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</si>
  <si>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</si>
  <si>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</si>
  <si>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</si>
  <si>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</si>
  <si>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</si>
  <si>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</si>
  <si>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</si>
  <si>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</si>
  <si>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</si>
  <si>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</si>
  <si>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</si>
  <si>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</si>
  <si>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</si>
  <si>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</si>
  <si>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</si>
  <si>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</si>
  <si>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</si>
  <si>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</si>
  <si>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</si>
  <si>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</si>
  <si>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</si>
  <si>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</si>
  <si>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</si>
  <si>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</si>
  <si>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</si>
  <si>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</si>
  <si>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</si>
  <si>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</si>
  <si>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</si>
  <si>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</si>
  <si>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</si>
  <si>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</si>
  <si>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</si>
  <si>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</si>
  <si>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</si>
  <si>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</si>
  <si>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</si>
  <si>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</si>
  <si>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</si>
  <si>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</si>
  <si>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</si>
  <si>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</si>
  <si>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</si>
  <si>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</si>
  <si>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</si>
  <si>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</si>
  <si>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</si>
  <si>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</si>
  <si>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</si>
  <si>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</si>
  <si>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</si>
  <si>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</si>
  <si>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</si>
  <si>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</si>
  <si>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</si>
  <si>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</si>
  <si>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</si>
  <si>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</si>
  <si>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</si>
  <si>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</si>
  <si>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</si>
  <si>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</si>
  <si>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</si>
  <si>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</si>
  <si>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</si>
  <si>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</si>
  <si>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</si>
  <si>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</si>
  <si>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</si>
  <si>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</si>
  <si>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</si>
  <si>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</si>
  <si>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</si>
  <si>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</si>
  <si>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</si>
  <si>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</si>
  <si>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</si>
  <si>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</si>
  <si>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</si>
  <si>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</si>
  <si>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</si>
  <si>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</si>
  <si>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</si>
  <si>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</si>
  <si>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</si>
  <si>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</si>
  <si>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</si>
  <si>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</si>
  <si>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</si>
  <si>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</si>
  <si>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</si>
  <si>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</si>
  <si>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</si>
  <si>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</si>
  <si>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</si>
  <si>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</si>
  <si>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</si>
  <si>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</si>
  <si>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</si>
  <si>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</si>
  <si>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</si>
  <si>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</si>
  <si>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</si>
  <si>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</si>
  <si>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</si>
  <si>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</si>
  <si>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</si>
  <si>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</si>
  <si>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</si>
  <si>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</si>
  <si>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</si>
  <si>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</si>
  <si>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</si>
  <si>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</si>
  <si>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</si>
  <si>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</si>
  <si>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</si>
  <si>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</si>
  <si>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</si>
  <si>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</si>
  <si>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</si>
  <si>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</si>
  <si>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</si>
  <si>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</si>
  <si>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</si>
  <si>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</si>
  <si>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</si>
  <si>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</si>
  <si>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</si>
  <si>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</si>
  <si>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</si>
  <si>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</si>
  <si>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</si>
  <si>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</si>
  <si>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</si>
  <si>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</si>
  <si>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</si>
  <si>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</si>
  <si>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</si>
  <si>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</si>
  <si>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</si>
  <si>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</si>
  <si>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</si>
  <si>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</si>
  <si>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</si>
  <si>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</si>
  <si>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</si>
  <si>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</si>
  <si>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</si>
  <si>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</si>
  <si>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</si>
  <si>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</si>
  <si>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</si>
  <si>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</si>
  <si>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</si>
  <si>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</si>
  <si>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</si>
  <si>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</si>
  <si>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</si>
  <si>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</si>
  <si>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</si>
  <si>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</si>
  <si>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</si>
  <si>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</si>
  <si>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</si>
  <si>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</si>
  <si>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</si>
  <si>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</si>
  <si>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</si>
  <si>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</si>
  <si>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</si>
  <si>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</si>
  <si>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</si>
  <si>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</si>
  <si>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</si>
  <si>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</si>
  <si>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</si>
  <si>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</si>
  <si>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</si>
  <si>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</si>
  <si>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</si>
  <si>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</si>
  <si>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</si>
  <si>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</si>
  <si>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</si>
  <si>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</si>
  <si>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</si>
  <si>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</si>
  <si>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</si>
  <si>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</si>
  <si>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</si>
  <si>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</si>
  <si>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</si>
  <si>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</si>
  <si>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</si>
  <si>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</si>
  <si>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</si>
  <si>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</si>
  <si>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</si>
  <si>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</si>
  <si>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</si>
  <si>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</si>
  <si>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</si>
  <si>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</si>
  <si>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</si>
  <si>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</si>
  <si>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</si>
  <si>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</si>
  <si>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</si>
  <si>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</si>
  <si>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</si>
  <si>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</si>
  <si>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</si>
  <si>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</si>
  <si>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</si>
  <si>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</si>
  <si>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</si>
  <si>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</si>
  <si>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</si>
  <si>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</si>
  <si>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</si>
  <si>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</si>
  <si>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</si>
  <si>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</si>
  <si>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</si>
  <si>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</si>
  <si>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</si>
  <si>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</si>
  <si>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</si>
  <si>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</si>
  <si>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</si>
  <si>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</si>
  <si>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</si>
  <si>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</si>
  <si>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</si>
  <si>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</si>
  <si>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</si>
  <si>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</si>
  <si>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</si>
  <si>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</si>
  <si>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</si>
  <si>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</si>
  <si>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</si>
  <si>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</si>
  <si>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</si>
  <si>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</si>
  <si>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</si>
  <si>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</si>
  <si>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</si>
  <si>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</si>
  <si>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</si>
  <si>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</si>
  <si>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</si>
  <si>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</si>
  <si>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</si>
  <si>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</si>
  <si>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</si>
  <si>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</si>
  <si>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</si>
  <si>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</si>
  <si>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</si>
  <si>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</si>
  <si>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</si>
  <si>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</si>
  <si>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</si>
  <si>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</si>
  <si>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</si>
  <si>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</si>
  <si>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</si>
  <si>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</si>
  <si>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</si>
  <si>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</si>
  <si>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</si>
  <si>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</si>
  <si>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</si>
  <si>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</si>
  <si>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</si>
  <si>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</si>
  <si>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</si>
  <si>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</si>
  <si>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</si>
  <si>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</si>
  <si>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</si>
  <si>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</si>
  <si>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</si>
  <si>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</si>
  <si>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</si>
  <si>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</si>
  <si>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</si>
  <si>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</si>
  <si>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</si>
  <si>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</si>
  <si>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</si>
  <si>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</si>
  <si>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</si>
  <si>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</si>
  <si>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</si>
  <si>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</si>
  <si>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</si>
  <si>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</si>
  <si>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</si>
  <si>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</si>
  <si>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</si>
  <si>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</si>
  <si>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</si>
  <si>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</si>
  <si>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</si>
  <si>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</si>
  <si>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</si>
  <si>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</si>
  <si>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</si>
  <si>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</si>
  <si>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</si>
  <si>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</si>
  <si>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</si>
  <si>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</si>
  <si>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</si>
  <si>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</si>
  <si>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</si>
  <si>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</si>
  <si>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</si>
  <si>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</si>
  <si>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</si>
  <si>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</si>
  <si>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</si>
  <si>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</si>
  <si>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</si>
  <si>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</si>
  <si>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</si>
  <si>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</si>
  <si>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</si>
  <si>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</si>
  <si>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</si>
  <si>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</si>
  <si>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</si>
  <si>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</si>
  <si>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</si>
  <si>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</si>
  <si>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</si>
  <si>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</si>
  <si>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</si>
  <si>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</si>
  <si>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</si>
  <si>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</si>
  <si>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</si>
  <si>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</si>
  <si>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</si>
  <si>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</si>
  <si>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</si>
  <si>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</si>
  <si>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</si>
  <si>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</si>
  <si>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</si>
  <si>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</si>
  <si>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</si>
  <si>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</si>
  <si>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</si>
  <si>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</si>
  <si>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</si>
  <si>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</si>
  <si>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</si>
  <si>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</si>
  <si>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</si>
  <si>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</si>
  <si>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</si>
  <si>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</si>
  <si>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</si>
  <si>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</si>
  <si>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</si>
  <si>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</si>
  <si>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</si>
  <si>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</si>
  <si>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</si>
  <si>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</si>
  <si>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</si>
  <si>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</si>
  <si>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</si>
  <si>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</si>
  <si>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</si>
  <si>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</si>
  <si>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</si>
  <si>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</si>
  <si>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</si>
  <si>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</si>
  <si>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</si>
  <si>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</si>
  <si>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</si>
  <si>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</si>
  <si>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</si>
  <si>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</si>
  <si>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</si>
  <si>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</si>
  <si>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</si>
  <si>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</si>
  <si>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</si>
  <si>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</si>
  <si>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</si>
  <si>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</si>
  <si>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</si>
  <si>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</si>
  <si>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</si>
  <si>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</si>
  <si>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</si>
  <si>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</si>
  <si>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</si>
  <si>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</si>
  <si>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</si>
  <si>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</si>
  <si>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</si>
  <si>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</si>
  <si>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</si>
  <si>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</si>
  <si>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</si>
  <si>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</si>
  <si>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</si>
  <si>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</si>
  <si>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</si>
  <si>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</si>
  <si>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</si>
  <si>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</si>
  <si>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</si>
  <si>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</si>
  <si>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</si>
  <si>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</si>
  <si>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</si>
  <si>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</si>
  <si>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</si>
  <si>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</si>
  <si>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</si>
  <si>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</si>
  <si>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</si>
  <si>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</si>
  <si>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</si>
  <si>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</si>
  <si>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</si>
  <si>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</si>
  <si>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</si>
  <si>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</si>
  <si>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</si>
  <si>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</si>
  <si>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</si>
  <si>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</si>
  <si>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</si>
  <si>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</si>
  <si>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</si>
  <si>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</si>
  <si>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</si>
  <si>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</si>
  <si>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</si>
  <si>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</si>
  <si>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</si>
  <si>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</si>
  <si>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</si>
  <si>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</si>
  <si>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</si>
  <si>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</si>
  <si>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</si>
  <si>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</si>
  <si>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</si>
  <si>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</si>
  <si>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</si>
  <si>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</si>
  <si>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</si>
  <si>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</si>
  <si>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</si>
  <si>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</si>
  <si>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</si>
  <si>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</si>
  <si>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</si>
  <si>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</si>
  <si>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</si>
  <si>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</si>
  <si>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</si>
  <si>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</si>
  <si>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</si>
  <si>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</si>
  <si>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</si>
  <si>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</si>
  <si>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</si>
  <si>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</si>
  <si>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</si>
  <si>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</si>
  <si>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</si>
  <si>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</si>
  <si>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</si>
  <si>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</si>
  <si>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</si>
  <si>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</si>
  <si>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</si>
  <si>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</si>
  <si>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</si>
  <si>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</si>
  <si>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</si>
  <si>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</si>
  <si>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</si>
  <si>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</si>
  <si>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</si>
  <si>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</si>
  <si>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</si>
  <si>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</si>
  <si>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</si>
  <si>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</si>
  <si>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</si>
  <si>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</si>
  <si>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</si>
  <si>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</si>
  <si>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</si>
  <si>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</si>
  <si>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</si>
  <si>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</si>
  <si>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</si>
  <si>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</si>
  <si>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</si>
  <si>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</si>
  <si>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</si>
  <si>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</si>
  <si>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</si>
  <si>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</si>
  <si>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</si>
  <si>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</si>
  <si>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</si>
  <si>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</si>
  <si>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</si>
  <si>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</si>
  <si>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</si>
  <si>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</si>
  <si>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</si>
  <si>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</si>
  <si>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</si>
  <si>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</si>
  <si>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</si>
  <si>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</si>
  <si>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</si>
  <si>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</si>
  <si>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</si>
  <si>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</si>
  <si>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</si>
  <si>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</si>
  <si>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</si>
  <si>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</si>
  <si>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</si>
  <si>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</si>
  <si>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</si>
  <si>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</si>
  <si>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</si>
  <si>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</si>
  <si>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</si>
  <si>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</si>
  <si>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</si>
  <si>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</si>
  <si>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</si>
  <si>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</si>
  <si>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</si>
  <si>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</si>
  <si>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</si>
  <si>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</si>
  <si>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</si>
  <si>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</si>
  <si>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</si>
  <si>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</si>
  <si>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</si>
  <si>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</si>
  <si>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</si>
  <si>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</si>
  <si>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</si>
  <si>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</si>
  <si>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</si>
  <si>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</si>
  <si>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</si>
  <si>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</si>
  <si>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</si>
  <si>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</si>
  <si>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</si>
  <si>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</si>
  <si>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</si>
  <si>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</si>
  <si>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</si>
  <si>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</si>
  <si>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</si>
  <si>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</si>
  <si>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</si>
  <si>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</si>
  <si>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</si>
  <si>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</si>
  <si>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</si>
  <si>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</si>
  <si>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</si>
  <si>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</si>
  <si>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</si>
  <si>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</si>
  <si>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</si>
  <si>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</si>
  <si>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</si>
  <si>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</si>
  <si>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</si>
  <si>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</si>
  <si>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</si>
  <si>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</si>
  <si>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</si>
  <si>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</si>
  <si>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</si>
  <si>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</si>
  <si>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</si>
  <si>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</si>
  <si>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</si>
  <si>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</si>
  <si>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</si>
  <si>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</si>
  <si>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</si>
  <si>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</si>
  <si>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</si>
  <si>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</si>
  <si>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</si>
  <si>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</si>
  <si>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</si>
  <si>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</si>
  <si>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</si>
  <si>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</si>
  <si>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</si>
  <si>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</si>
  <si>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</si>
  <si>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</si>
  <si>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</si>
  <si>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</si>
  <si>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</si>
  <si>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</si>
  <si>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</si>
  <si>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</si>
  <si>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</si>
  <si>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</si>
  <si>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</si>
  <si>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</si>
  <si>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</si>
  <si>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</si>
  <si>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</si>
  <si>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</si>
  <si>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</si>
  <si>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</si>
  <si>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</si>
  <si>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</si>
  <si>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</si>
  <si>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</si>
  <si>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</si>
  <si>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</si>
  <si>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</si>
  <si>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</si>
  <si>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</si>
  <si>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</si>
  <si>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</si>
  <si>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</si>
  <si>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</si>
  <si>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</si>
  <si>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</si>
  <si>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</si>
  <si>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</si>
  <si>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</si>
  <si>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</si>
  <si>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</si>
  <si>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</si>
  <si>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</si>
  <si>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</si>
  <si>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</si>
  <si>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</si>
  <si>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</si>
  <si>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</si>
  <si>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</si>
  <si>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</si>
  <si>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</si>
  <si>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</si>
  <si>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</si>
  <si>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</si>
  <si>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</si>
  <si>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</si>
  <si>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</si>
  <si>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</si>
  <si>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</si>
  <si>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</si>
  <si>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</si>
  <si>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</si>
  <si>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</si>
  <si>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</si>
  <si>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</si>
  <si>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</si>
  <si>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</si>
  <si>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</si>
  <si>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</si>
  <si>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</si>
  <si>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</si>
  <si>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</si>
  <si>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</si>
  <si>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</si>
  <si>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</si>
  <si>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</si>
  <si>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</si>
  <si>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</si>
  <si>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</si>
  <si>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</si>
  <si>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</si>
  <si>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</si>
  <si>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</si>
  <si>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</si>
  <si>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</si>
  <si>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</si>
  <si>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</si>
  <si>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</si>
  <si>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</si>
  <si>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</si>
  <si>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</si>
  <si>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</si>
  <si>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</si>
  <si>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</si>
  <si>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</si>
  <si>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</si>
  <si>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</si>
  <si>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</si>
  <si>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</si>
  <si>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</si>
  <si>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</si>
  <si>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</si>
  <si>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</si>
  <si>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</si>
  <si>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</si>
  <si>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</si>
  <si>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</si>
  <si>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</si>
  <si>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</si>
  <si>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</si>
  <si>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</si>
  <si>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</si>
  <si>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</si>
  <si>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</si>
  <si>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</si>
  <si>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</si>
  <si>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</si>
  <si>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</si>
  <si>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</si>
  <si>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</si>
  <si>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</si>
  <si>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</si>
  <si>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</si>
  <si>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</si>
  <si>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</si>
  <si>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</si>
  <si>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</si>
  <si>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</si>
  <si>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</si>
  <si>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</si>
  <si>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</si>
  <si>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</si>
  <si>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</si>
  <si>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</si>
  <si>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</si>
  <si>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</si>
  <si>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</si>
  <si>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</si>
  <si>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</si>
  <si>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</si>
  <si>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</si>
  <si>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</si>
  <si>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</si>
  <si>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</si>
  <si>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</si>
  <si>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</si>
  <si>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</si>
  <si>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</si>
  <si>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</si>
  <si>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</si>
  <si>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</si>
  <si>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</si>
  <si>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</si>
  <si>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</si>
  <si>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</si>
  <si>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</si>
  <si>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</si>
  <si>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</si>
  <si>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</si>
  <si>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</si>
  <si>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</si>
  <si>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</si>
  <si>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</si>
  <si>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</si>
  <si>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</si>
  <si>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</si>
  <si>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</si>
  <si>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</si>
  <si>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</si>
  <si>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</si>
  <si>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</si>
  <si>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</si>
  <si>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</si>
  <si>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</si>
  <si>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</si>
  <si>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</si>
  <si>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</si>
  <si>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</si>
  <si>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</si>
  <si>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</si>
  <si>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</si>
  <si>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</si>
  <si>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</si>
  <si>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</si>
  <si>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</si>
  <si>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</si>
  <si>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</si>
  <si>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</si>
  <si>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</si>
  <si>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</si>
  <si>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</si>
  <si>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</si>
  <si>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</si>
  <si>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</si>
  <si>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</si>
  <si>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</si>
  <si>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</si>
  <si>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</si>
  <si>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</si>
  <si>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</si>
  <si>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</si>
  <si>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</si>
  <si>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</si>
  <si>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</si>
  <si>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</si>
  <si>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</si>
  <si>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</si>
  <si>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</si>
  <si>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</si>
  <si>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</si>
  <si>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</si>
  <si>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</si>
  <si>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</si>
  <si>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</si>
  <si>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</si>
  <si>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</si>
  <si>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</si>
  <si>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</si>
  <si>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</si>
  <si>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</si>
  <si>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</si>
  <si>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</si>
  <si>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</si>
  <si>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</si>
  <si>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</si>
  <si>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</si>
  <si>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</si>
  <si>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</si>
  <si>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</si>
  <si>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</si>
  <si>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</si>
  <si>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</si>
  <si>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</si>
  <si>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</si>
  <si>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</si>
  <si>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</si>
  <si>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</si>
  <si>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</si>
  <si>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</si>
  <si>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</si>
  <si>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</si>
  <si>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</si>
  <si>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</si>
  <si>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</si>
  <si>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</si>
  <si>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</si>
  <si>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</si>
  <si>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</si>
  <si>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</si>
  <si>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</si>
  <si>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</si>
  <si>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</si>
  <si>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</si>
  <si>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</si>
  <si>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</si>
  <si>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</si>
  <si>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</si>
  <si>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</si>
  <si>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</si>
  <si>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</si>
  <si>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</si>
  <si>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</si>
  <si>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</si>
  <si>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</si>
  <si>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</si>
  <si>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</si>
  <si>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</si>
  <si>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</si>
  <si>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</si>
  <si>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</si>
  <si>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</si>
  <si>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</si>
  <si>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</si>
  <si>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</si>
  <si>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</si>
  <si>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</si>
  <si>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</si>
  <si>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</si>
  <si>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</si>
  <si>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</si>
  <si>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</si>
  <si>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</si>
  <si>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</si>
  <si>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</si>
  <si>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</si>
  <si>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</si>
  <si>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</si>
  <si>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</si>
  <si>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</si>
  <si>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</si>
  <si>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</si>
  <si>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</si>
  <si>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</si>
  <si>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</si>
  <si>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</si>
  <si>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</si>
  <si>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</si>
  <si>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</si>
  <si>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</si>
  <si>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</si>
  <si>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</si>
  <si>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</si>
  <si>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</si>
  <si>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</si>
  <si>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</si>
  <si>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</si>
  <si>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</si>
  <si>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</si>
  <si>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</si>
  <si>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</si>
  <si>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</si>
  <si>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</si>
  <si>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</si>
  <si>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</si>
  <si>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</si>
  <si>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</si>
  <si>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</si>
  <si>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</si>
  <si>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</si>
  <si>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</si>
  <si>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</si>
  <si>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</si>
  <si>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</si>
  <si>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</si>
  <si>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</si>
  <si>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</si>
  <si>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</si>
  <si>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</si>
  <si>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</si>
  <si>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</si>
  <si>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</si>
  <si>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</si>
  <si>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</si>
  <si>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</si>
  <si>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</si>
  <si>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</si>
  <si>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</si>
  <si>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</si>
  <si>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</si>
  <si>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</si>
  <si>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</si>
  <si>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</si>
  <si>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</si>
  <si>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</si>
  <si>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</si>
  <si>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</si>
  <si>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</si>
  <si>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</si>
  <si>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</si>
  <si>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</si>
  <si>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</si>
  <si>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</si>
  <si>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</si>
  <si>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</si>
  <si>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</si>
  <si>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</si>
  <si>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</si>
  <si>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</si>
  <si>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</si>
  <si>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</si>
  <si>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</si>
  <si>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</si>
  <si>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</si>
  <si>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</si>
  <si>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</si>
  <si>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</si>
  <si>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</si>
  <si>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</si>
  <si>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</si>
  <si>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</si>
  <si>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</si>
  <si>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</si>
  <si>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</si>
  <si>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</si>
  <si>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</si>
  <si>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</si>
  <si>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</si>
  <si>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</si>
  <si>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</si>
  <si>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</si>
  <si>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</si>
  <si>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</si>
  <si>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</si>
  <si>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</si>
  <si>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</si>
  <si>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</si>
  <si>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</si>
  <si>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</si>
  <si>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</si>
  <si>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</si>
  <si>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</si>
  <si>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</si>
  <si>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</si>
  <si>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</si>
  <si>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</si>
  <si>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</si>
  <si>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</si>
  <si>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</si>
  <si>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</si>
  <si>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</si>
  <si>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</si>
  <si>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</si>
  <si>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</si>
  <si>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</si>
  <si>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</si>
  <si>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</si>
  <si>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</si>
  <si>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</si>
  <si>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</si>
  <si>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</si>
  <si>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</si>
  <si>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</si>
  <si>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</si>
  <si>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</si>
  <si>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</si>
  <si>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</si>
  <si>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</si>
  <si>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</si>
  <si>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</si>
  <si>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</si>
  <si>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</si>
  <si>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</si>
  <si>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</si>
  <si>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</si>
  <si>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</si>
  <si>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</si>
  <si>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</si>
  <si>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</si>
  <si>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</si>
  <si>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</si>
  <si>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</si>
  <si>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</si>
  <si>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</si>
  <si>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</si>
  <si>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</si>
  <si>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</si>
  <si>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</si>
  <si>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</si>
  <si>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</si>
  <si>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</si>
  <si>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</si>
  <si>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</si>
  <si>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</si>
  <si>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</si>
  <si>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</si>
  <si>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</si>
  <si>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</si>
  <si>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</si>
  <si>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</si>
  <si>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</si>
  <si>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</si>
  <si>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</si>
  <si>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</si>
  <si>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</si>
  <si>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</si>
  <si>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</si>
  <si>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</si>
  <si>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</si>
  <si>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</si>
  <si>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</si>
  <si>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</si>
  <si>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</si>
  <si>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</si>
  <si>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</si>
  <si>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</si>
  <si>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</si>
  <si>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</si>
  <si>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</si>
  <si>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</si>
  <si>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</si>
  <si>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</si>
  <si>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</si>
  <si>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</si>
  <si>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</si>
  <si>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</si>
  <si>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</si>
  <si>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</si>
  <si>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</si>
  <si>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</si>
  <si>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</si>
  <si>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</si>
  <si>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</si>
  <si>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</si>
  <si>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</si>
  <si>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</si>
  <si>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</si>
  <si>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</si>
  <si>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</si>
  <si>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</si>
  <si>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</si>
  <si>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</si>
  <si>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</si>
  <si>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</si>
  <si>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</si>
  <si>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</si>
  <si>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</si>
  <si>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</si>
  <si>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</si>
  <si>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</si>
  <si>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</si>
  <si>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</si>
  <si>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</si>
  <si>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</si>
  <si>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</si>
  <si>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</si>
  <si>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</si>
  <si>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</si>
  <si>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</si>
  <si>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</si>
  <si>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</si>
  <si>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</si>
  <si>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</si>
  <si>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</si>
  <si>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</si>
  <si>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</si>
  <si>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</si>
  <si>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</si>
  <si>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</si>
  <si>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</si>
  <si>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</si>
  <si>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</si>
  <si>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</si>
  <si>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</si>
  <si>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</si>
  <si>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</si>
  <si>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</si>
  <si>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</si>
  <si>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</si>
  <si>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</si>
  <si>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</si>
  <si>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</si>
  <si>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</si>
  <si>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</si>
  <si>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</si>
  <si>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</si>
  <si>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</si>
  <si>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</si>
  <si>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</si>
  <si>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</si>
  <si>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</si>
  <si>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</si>
  <si>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</si>
  <si>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</si>
  <si>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</si>
  <si>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</si>
  <si>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</si>
  <si>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</si>
  <si>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</si>
  <si>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</si>
  <si>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</si>
  <si>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</si>
  <si>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</si>
  <si>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</si>
  <si>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</si>
  <si>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</si>
  <si>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</si>
  <si>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</si>
  <si>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</si>
  <si>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</si>
  <si>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</si>
  <si>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</si>
  <si>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</si>
  <si>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</si>
  <si>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</si>
  <si>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</si>
  <si>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</si>
  <si>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</si>
  <si>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</si>
  <si>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</si>
  <si>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</si>
  <si>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</si>
  <si>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</si>
  <si>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</si>
  <si>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</si>
  <si>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</si>
  <si>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</si>
  <si>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</si>
  <si>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</si>
  <si>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</si>
  <si>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</si>
  <si>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</si>
  <si>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</si>
  <si>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</si>
  <si>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</si>
  <si>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</si>
  <si>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</si>
  <si>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</si>
  <si>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</si>
  <si>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</si>
  <si>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</si>
  <si>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</si>
  <si>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</si>
  <si>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</si>
  <si>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</si>
  <si>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</si>
  <si>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</si>
  <si>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</si>
  <si>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</si>
  <si>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</si>
  <si>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</si>
  <si>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</si>
  <si>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</si>
  <si>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</si>
  <si>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</si>
  <si>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</si>
  <si>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</si>
  <si>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</si>
  <si>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</si>
  <si>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</si>
  <si>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</si>
  <si>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</si>
  <si>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</si>
  <si>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</si>
  <si>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</si>
  <si>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</si>
  <si>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</si>
  <si>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</si>
  <si>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</si>
  <si>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</si>
  <si>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</si>
  <si>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</si>
  <si>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</si>
  <si>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</si>
  <si>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</si>
  <si>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</si>
  <si>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</si>
  <si>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</si>
  <si>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</si>
  <si>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</si>
  <si>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</si>
  <si>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</si>
  <si>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</si>
  <si>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</si>
  <si>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</si>
  <si>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</si>
  <si>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</si>
  <si>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</si>
  <si>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</si>
  <si>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</si>
  <si>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</si>
  <si>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</si>
  <si>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</si>
  <si>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</si>
  <si>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</si>
  <si>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</si>
  <si>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</si>
  <si>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</si>
  <si>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</si>
  <si>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</si>
  <si>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</si>
  <si>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</si>
  <si>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</si>
  <si>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</si>
  <si>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</si>
  <si>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</si>
  <si>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</si>
  <si>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</si>
  <si>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</si>
  <si>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</si>
  <si>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</si>
  <si>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</si>
  <si>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</si>
  <si>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</si>
  <si>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</si>
  <si>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</si>
  <si>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</si>
  <si>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</si>
  <si>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</si>
  <si>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</si>
  <si>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</si>
  <si>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</si>
  <si>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</si>
  <si>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</si>
  <si>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</si>
  <si>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</si>
  <si>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</si>
  <si>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</si>
  <si>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</si>
  <si>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</si>
  <si>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</si>
  <si>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</si>
  <si>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</si>
  <si>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</si>
  <si>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</si>
  <si>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</si>
  <si>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</si>
  <si>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</si>
  <si>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</si>
  <si>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</si>
  <si>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</si>
  <si>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</si>
  <si>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</si>
  <si>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</si>
  <si>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</si>
  <si>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</si>
  <si>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</si>
  <si>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</si>
  <si>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</si>
  <si>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</si>
  <si>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</si>
  <si>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</si>
  <si>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</si>
  <si>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</si>
  <si>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</si>
  <si>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</si>
  <si>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</si>
  <si>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</si>
  <si>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</si>
  <si>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</si>
  <si>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</si>
  <si>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</si>
  <si>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</si>
  <si>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</si>
  <si>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</si>
  <si>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</si>
  <si>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</si>
  <si>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</si>
  <si>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</si>
  <si>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</si>
  <si>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</si>
  <si>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</si>
  <si>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</si>
  <si>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</si>
  <si>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</si>
  <si>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</si>
  <si>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</si>
  <si>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</si>
  <si>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</si>
  <si>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</si>
  <si>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</si>
  <si>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</si>
  <si>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</si>
  <si>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</si>
  <si>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</si>
  <si>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</si>
  <si>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</si>
  <si>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</si>
  <si>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</si>
  <si>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</si>
  <si>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</si>
  <si>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</si>
  <si>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</si>
  <si>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</si>
  <si>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</si>
  <si>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</si>
  <si>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</si>
  <si>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</si>
  <si>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</si>
  <si>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</si>
  <si>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</si>
  <si>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</si>
  <si>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</si>
  <si>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</si>
  <si>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</si>
  <si>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</si>
  <si>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</si>
  <si>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</si>
  <si>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</si>
  <si>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</si>
  <si>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</si>
  <si>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</si>
  <si>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</si>
  <si>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</si>
  <si>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</si>
  <si>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</si>
  <si>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</si>
  <si>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</si>
  <si>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</si>
  <si>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</si>
  <si>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</si>
  <si>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</si>
  <si>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</si>
  <si>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</si>
  <si>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</si>
  <si>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</si>
  <si>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</si>
  <si>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</si>
  <si>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</si>
  <si>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</si>
  <si>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</si>
  <si>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</si>
  <si>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</si>
  <si>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</si>
  <si>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</si>
  <si>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</si>
  <si>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</si>
  <si>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</si>
  <si>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</si>
  <si>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</si>
  <si>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</si>
  <si>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</si>
  <si>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</si>
  <si>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</si>
  <si>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</si>
  <si>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</si>
  <si>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</si>
  <si>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</si>
  <si>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</si>
  <si>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</si>
  <si>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</si>
  <si>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</si>
  <si>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</si>
  <si>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</si>
  <si>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</si>
  <si>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</si>
  <si>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</si>
  <si>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</si>
  <si>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</si>
  <si>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</si>
  <si>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</si>
  <si>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</si>
  <si>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</si>
  <si>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</si>
  <si>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</si>
  <si>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</si>
  <si>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</si>
  <si>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</si>
  <si>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</si>
  <si>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</si>
  <si>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</si>
  <si>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</si>
  <si>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</si>
  <si>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</si>
  <si>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</si>
  <si>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</si>
  <si>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</si>
  <si>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</si>
  <si>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</si>
  <si>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</si>
  <si>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</si>
  <si>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</si>
  <si>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</si>
  <si>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</si>
  <si>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</si>
  <si>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</si>
  <si>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</si>
  <si>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</si>
  <si>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</si>
  <si>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</si>
  <si>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</si>
  <si>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</si>
  <si>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</si>
  <si>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</si>
  <si>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</si>
  <si>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</si>
  <si>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</si>
  <si>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</si>
  <si>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</si>
  <si>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</si>
  <si>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</si>
  <si>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</si>
  <si>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</si>
  <si>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</si>
  <si>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</si>
  <si>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</si>
  <si>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</si>
  <si>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</si>
  <si>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</si>
  <si>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</si>
  <si>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</si>
  <si>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</si>
  <si>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</si>
  <si>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</si>
  <si>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</si>
  <si>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</si>
  <si>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</si>
  <si>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</si>
  <si>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</si>
  <si>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</si>
  <si>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</si>
  <si>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</si>
  <si>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</si>
  <si>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</si>
  <si>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</si>
  <si>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</si>
  <si>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</si>
  <si>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</si>
  <si>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</si>
  <si>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</si>
  <si>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</si>
  <si>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</si>
  <si>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</si>
  <si>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</si>
  <si>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</si>
  <si>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</si>
  <si>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</si>
  <si>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</si>
  <si>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</si>
  <si>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</si>
  <si>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</si>
  <si>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</si>
  <si>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</si>
  <si>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</si>
  <si>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</si>
  <si>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</si>
  <si>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</si>
  <si>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</si>
  <si>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</si>
  <si>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</si>
  <si>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</si>
  <si>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</si>
  <si>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</si>
  <si>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</si>
  <si>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</si>
  <si>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</si>
  <si>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</si>
  <si>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</si>
  <si>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</si>
  <si>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</si>
  <si>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</si>
  <si>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</si>
  <si>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</si>
  <si>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</si>
  <si>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</si>
  <si>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</si>
  <si>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</si>
  <si>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</si>
  <si>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</si>
  <si>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</si>
  <si>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</si>
  <si>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</si>
  <si>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</si>
  <si>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</si>
  <si>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</si>
  <si>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</si>
  <si>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</si>
  <si>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</si>
  <si>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</si>
  <si>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</si>
  <si>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</si>
  <si>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</si>
  <si>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</si>
  <si>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</si>
  <si>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</si>
  <si>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</si>
  <si>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</si>
  <si>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</si>
  <si>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</si>
  <si>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</si>
  <si>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</si>
  <si>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</si>
  <si>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</si>
  <si>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</si>
  <si>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</si>
  <si>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</si>
  <si>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</si>
  <si>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</si>
  <si>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</si>
  <si>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</si>
  <si>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</si>
  <si>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</si>
  <si>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</si>
  <si>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</si>
  <si>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</si>
  <si>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</si>
  <si>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</si>
  <si>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</si>
  <si>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</si>
  <si>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</si>
  <si>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</si>
  <si>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</si>
  <si>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</si>
  <si>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</si>
  <si>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</si>
  <si>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</si>
  <si>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</si>
  <si>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</si>
  <si>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</si>
  <si>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</si>
  <si>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</si>
  <si>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</si>
  <si>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</si>
  <si>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</si>
  <si>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</si>
  <si>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</si>
  <si>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</si>
  <si>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</si>
  <si>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</si>
  <si>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</si>
  <si>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</si>
  <si>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</si>
  <si>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</si>
  <si>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</si>
  <si>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</si>
  <si>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</si>
  <si>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</si>
  <si>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</si>
  <si>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</si>
  <si>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</si>
  <si>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</si>
  <si>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</si>
  <si>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</si>
  <si>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</si>
  <si>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</si>
  <si>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</si>
  <si>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</si>
  <si>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</si>
  <si>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</si>
  <si>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</si>
  <si>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</si>
  <si>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</si>
  <si>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</si>
  <si>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</si>
  <si>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</si>
  <si>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</si>
  <si>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</si>
  <si>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</si>
  <si>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</si>
  <si>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</si>
  <si>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</si>
  <si>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</si>
  <si>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</si>
  <si>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</si>
  <si>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</si>
  <si>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</si>
  <si>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</si>
  <si>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</si>
  <si>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</si>
  <si>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</si>
  <si>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</si>
  <si>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</si>
  <si>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</si>
  <si>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</si>
  <si>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</si>
  <si>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</si>
  <si>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</si>
  <si>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</si>
  <si>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</si>
  <si>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</si>
  <si>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</si>
  <si>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</si>
  <si>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</si>
  <si>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</si>
  <si>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</si>
  <si>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</si>
  <si>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</si>
  <si>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</si>
  <si>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</si>
  <si>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</si>
  <si>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</si>
  <si>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</si>
  <si>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</si>
  <si>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</si>
  <si>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</si>
  <si>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</si>
  <si>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</si>
  <si>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</si>
  <si>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</si>
  <si>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</si>
  <si>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</si>
  <si>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</si>
  <si>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</si>
  <si>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</si>
  <si>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</si>
  <si>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</si>
  <si>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</si>
  <si>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</si>
  <si>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</si>
  <si>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</si>
  <si>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</si>
  <si>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</si>
  <si>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</si>
  <si>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</si>
  <si>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</si>
  <si>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</si>
  <si>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</si>
  <si>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</si>
  <si>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</si>
  <si>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</si>
  <si>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</si>
  <si>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</si>
  <si>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</si>
  <si>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</si>
  <si>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</si>
  <si>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</si>
  <si>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</si>
  <si>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</si>
  <si>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</si>
  <si>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</si>
  <si>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</si>
  <si>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</si>
  <si>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</si>
  <si>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</si>
  <si>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</si>
  <si>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</si>
  <si>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</si>
  <si>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</si>
  <si>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</si>
  <si>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</si>
  <si>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</si>
  <si>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</si>
  <si>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</si>
  <si>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</si>
  <si>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</si>
  <si>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</si>
  <si>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</si>
  <si>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</si>
  <si>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</si>
  <si>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</si>
  <si>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</si>
  <si>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</si>
  <si>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</si>
  <si>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</si>
  <si>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</si>
  <si>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</si>
  <si>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</si>
  <si>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</si>
  <si>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</si>
  <si>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</si>
  <si>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</si>
  <si>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</si>
  <si>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</si>
  <si>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</si>
  <si>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</si>
  <si>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</si>
  <si>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</si>
  <si>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</si>
  <si>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</si>
  <si>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</si>
  <si>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</si>
  <si>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</si>
  <si>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</si>
  <si>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</si>
  <si>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</si>
  <si>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</si>
  <si>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</si>
  <si>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</si>
  <si>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</si>
  <si>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</si>
  <si>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</si>
  <si>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</si>
  <si>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</si>
  <si>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</si>
  <si>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</si>
  <si>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</si>
  <si>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</si>
  <si>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</si>
  <si>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</si>
  <si>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</si>
  <si>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</si>
  <si>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</si>
  <si>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</si>
  <si>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</si>
  <si>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</si>
  <si>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</si>
  <si>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</si>
  <si>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</si>
  <si>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</si>
  <si>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</si>
  <si>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</si>
  <si>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</si>
  <si>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</si>
  <si>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</si>
  <si>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</si>
  <si>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</si>
  <si>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</si>
  <si>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</si>
  <si>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</si>
  <si>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</si>
  <si>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</si>
  <si>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</si>
  <si>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</si>
  <si>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</si>
  <si>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</si>
  <si>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</si>
  <si>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</si>
  <si>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</si>
  <si>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</si>
  <si>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</si>
  <si>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</si>
  <si>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</si>
  <si>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</si>
  <si>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</si>
  <si>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</si>
  <si>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</si>
  <si>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</si>
  <si>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</si>
  <si>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</si>
  <si>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</si>
  <si>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</si>
  <si>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</si>
  <si>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</si>
  <si>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</si>
  <si>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</si>
  <si>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</si>
  <si>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</si>
  <si>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</si>
  <si>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</si>
  <si>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</si>
  <si>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</si>
  <si>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</si>
  <si>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</si>
  <si>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</si>
  <si>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</si>
  <si>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</si>
  <si>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</si>
  <si>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</si>
  <si>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</si>
  <si>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</si>
  <si>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</si>
  <si>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</si>
  <si>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</si>
  <si>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</si>
  <si>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</si>
  <si>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</si>
  <si>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</si>
  <si>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</si>
  <si>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</si>
  <si>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</si>
  <si>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</si>
  <si>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</si>
  <si>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</si>
  <si>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</si>
  <si>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</si>
  <si>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</si>
  <si>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</si>
  <si>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</si>
  <si>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</si>
  <si>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</si>
  <si>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</si>
  <si>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</si>
  <si>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</si>
  <si>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</si>
  <si>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</si>
  <si>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</si>
  <si>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</si>
  <si>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</si>
  <si>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</si>
  <si>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</si>
  <si>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</si>
  <si>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</si>
  <si>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</si>
  <si>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</si>
  <si>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</si>
  <si>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</si>
  <si>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</si>
  <si>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</si>
  <si>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</si>
  <si>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</si>
  <si>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</si>
  <si>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</si>
  <si>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</si>
  <si>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</si>
  <si>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</si>
  <si>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</si>
  <si>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</si>
  <si>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</si>
  <si>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</si>
  <si>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</si>
  <si>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</si>
  <si>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</si>
  <si>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</si>
  <si>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</si>
  <si>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</si>
  <si>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</si>
  <si>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</si>
  <si>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</si>
  <si>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</si>
  <si>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</si>
  <si>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</si>
  <si>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</si>
  <si>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</si>
  <si>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</si>
  <si>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</si>
  <si>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</si>
  <si>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</si>
  <si>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</si>
  <si>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</si>
  <si>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</si>
  <si>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</si>
  <si>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</si>
  <si>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</si>
  <si>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</si>
  <si>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</si>
  <si>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</si>
  <si>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</si>
  <si>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</si>
  <si>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</si>
  <si>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</si>
  <si>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</si>
  <si>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</si>
  <si>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</si>
  <si>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</si>
  <si>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</si>
  <si>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</si>
  <si>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</si>
  <si>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</si>
  <si>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</si>
  <si>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</si>
  <si>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</si>
  <si>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</si>
  <si>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</si>
  <si>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</si>
  <si>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</si>
  <si>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</si>
  <si>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</si>
  <si>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</si>
  <si>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</si>
  <si>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</si>
  <si>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</si>
  <si>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</si>
  <si>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</si>
  <si>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</si>
  <si>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</si>
  <si>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</si>
  <si>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</si>
  <si>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</si>
  <si>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</si>
  <si>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</si>
  <si>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</si>
  <si>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</si>
  <si>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</si>
  <si>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</si>
  <si>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</si>
  <si>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</si>
  <si>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</si>
  <si>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</si>
  <si>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</si>
  <si>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</si>
  <si>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</si>
  <si>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</si>
  <si>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</si>
  <si>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</si>
  <si>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</si>
  <si>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</si>
  <si>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</si>
  <si>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</si>
  <si>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</si>
  <si>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</si>
  <si>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</si>
  <si>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</si>
  <si>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</si>
  <si>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</si>
  <si>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</si>
  <si>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</si>
  <si>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</si>
  <si>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</si>
  <si>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</si>
  <si>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</si>
  <si>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</si>
  <si>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</si>
  <si>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</si>
  <si>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</si>
  <si>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</si>
  <si>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</si>
  <si>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</si>
  <si>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</si>
  <si>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</si>
  <si>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</si>
  <si>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</si>
  <si>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</si>
  <si>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</si>
  <si>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</si>
  <si>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</si>
  <si>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</si>
  <si>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</si>
  <si>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</si>
  <si>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</si>
  <si>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</si>
  <si>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</si>
  <si>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</si>
  <si>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</si>
  <si>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</si>
  <si>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</si>
  <si>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</si>
  <si>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</si>
  <si>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</si>
  <si>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</si>
  <si>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</si>
  <si>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</si>
  <si>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</si>
  <si>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</si>
  <si>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</si>
  <si>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</si>
  <si>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</si>
  <si>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</si>
  <si>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</si>
  <si>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</si>
  <si>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</si>
  <si>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</si>
  <si>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</si>
  <si>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</si>
  <si>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</si>
  <si>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</si>
  <si>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</si>
  <si>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</si>
  <si>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</si>
  <si>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</si>
  <si>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</si>
  <si>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</si>
  <si>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</si>
  <si>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</si>
  <si>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</si>
  <si>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</si>
  <si>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</si>
  <si>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</si>
  <si>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</si>
  <si>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</si>
  <si>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</si>
  <si>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</si>
  <si>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</si>
  <si>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</si>
  <si>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</si>
  <si>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</si>
  <si>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</si>
  <si>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</si>
  <si>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</si>
  <si>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</si>
  <si>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</si>
  <si>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</si>
  <si>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</si>
  <si>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</si>
  <si>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</si>
  <si>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</si>
  <si>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</si>
  <si>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</si>
  <si>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</si>
  <si>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</si>
  <si>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</si>
  <si>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</si>
  <si>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</si>
  <si>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</si>
  <si>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</si>
  <si>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</si>
  <si>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</si>
  <si>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</si>
  <si>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</si>
  <si>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</si>
  <si>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</si>
  <si>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</si>
  <si>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</si>
  <si>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</si>
  <si>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</si>
  <si>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</si>
  <si>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</si>
  <si>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</si>
  <si>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</si>
  <si>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</si>
  <si>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</si>
  <si>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</si>
  <si>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</si>
  <si>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</si>
  <si>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</si>
  <si>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</si>
  <si>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</si>
  <si>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</si>
  <si>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</si>
  <si>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</si>
  <si>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</si>
  <si>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</si>
  <si>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</si>
  <si>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</si>
  <si>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</si>
  <si>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</si>
  <si>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</si>
  <si>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</si>
  <si>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</si>
  <si>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</si>
  <si>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</si>
  <si>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</si>
  <si>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</si>
  <si>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</si>
  <si>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</si>
  <si>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</si>
  <si>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</si>
  <si>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</si>
  <si>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</si>
  <si>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</si>
  <si>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</si>
  <si>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</si>
  <si>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</si>
  <si>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</si>
  <si>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</si>
  <si>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</si>
  <si>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</si>
  <si>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</si>
  <si>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</si>
  <si>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</si>
  <si>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</si>
  <si>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</si>
  <si>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</si>
  <si>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</si>
  <si>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</si>
  <si>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</si>
  <si>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</si>
  <si>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</si>
  <si>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</si>
  <si>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</si>
  <si>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</si>
  <si>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</si>
  <si>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</si>
  <si>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</si>
  <si>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</si>
  <si>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</si>
  <si>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</si>
  <si>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</si>
  <si>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</si>
  <si>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</si>
  <si>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</si>
  <si>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</si>
  <si>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</si>
  <si>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</si>
  <si>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</si>
  <si>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</si>
  <si>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</si>
  <si>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</si>
  <si>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</si>
  <si>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</si>
  <si>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</si>
  <si>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</si>
  <si>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</si>
  <si>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</si>
  <si>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</si>
  <si>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</si>
  <si>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</si>
  <si>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</si>
  <si>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</si>
  <si>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</si>
  <si>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</si>
  <si>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</si>
  <si>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</si>
  <si>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</si>
  <si>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</si>
  <si>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</si>
  <si>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</si>
  <si>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</si>
  <si>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</si>
  <si>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</si>
  <si>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</si>
  <si>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</si>
  <si>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</si>
  <si>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</si>
  <si>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</si>
  <si>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</si>
  <si>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</si>
  <si>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</si>
  <si>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</si>
  <si>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</si>
  <si>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</si>
  <si>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</si>
  <si>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</si>
  <si>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</si>
  <si>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</si>
  <si>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</si>
  <si>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</si>
  <si>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</si>
  <si>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</si>
  <si>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</si>
  <si>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</si>
  <si>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</si>
  <si>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</si>
  <si>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</si>
  <si>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</si>
  <si>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</si>
  <si>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</si>
  <si>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</si>
  <si>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</si>
  <si>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</si>
  <si>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</si>
  <si>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</si>
  <si>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</si>
  <si>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</si>
  <si>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</si>
  <si>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</si>
  <si>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</si>
  <si>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</si>
  <si>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</si>
  <si>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</si>
  <si>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</si>
  <si>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</si>
  <si>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</si>
  <si>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</si>
  <si>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</si>
  <si>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</si>
  <si>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</si>
  <si>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</si>
  <si>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</si>
  <si>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</si>
  <si>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</si>
  <si>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</si>
  <si>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</si>
  <si>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</si>
  <si>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</si>
  <si>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</si>
  <si>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</si>
  <si>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</si>
  <si>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</si>
  <si>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</si>
  <si>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</si>
  <si>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</si>
  <si>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</si>
  <si>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</si>
  <si>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</si>
  <si>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</si>
  <si>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</si>
  <si>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</si>
  <si>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</si>
  <si>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</si>
  <si>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</si>
  <si>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</si>
  <si>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</si>
  <si>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</si>
  <si>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</si>
  <si>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</si>
  <si>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</si>
  <si>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</si>
  <si>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</si>
  <si>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</si>
  <si>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</si>
  <si>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</si>
  <si>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</si>
  <si>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</si>
  <si>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</si>
  <si>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</si>
  <si>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</si>
  <si>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</si>
  <si>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</si>
  <si>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</si>
  <si>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</si>
  <si>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</si>
  <si>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</si>
  <si>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</si>
  <si>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</si>
  <si>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</si>
  <si>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</si>
  <si>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</si>
  <si>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</si>
  <si>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</si>
  <si>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</si>
  <si>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</si>
  <si>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</si>
  <si>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</si>
  <si>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</si>
  <si>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</si>
  <si>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</si>
  <si>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</si>
  <si>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</si>
  <si>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</si>
  <si>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</si>
  <si>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</si>
  <si>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</si>
  <si>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</si>
  <si>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</si>
  <si>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</si>
  <si>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</si>
  <si>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</si>
  <si>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</si>
  <si>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</si>
  <si>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</si>
  <si>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</si>
  <si>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</si>
  <si>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</si>
  <si>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</si>
  <si>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</si>
  <si>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</si>
  <si>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</si>
  <si>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</si>
  <si>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</si>
  <si>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</si>
  <si>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</si>
  <si>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</si>
  <si>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</si>
  <si>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</si>
  <si>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</si>
  <si>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</si>
  <si>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</si>
  <si>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</si>
  <si>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</si>
  <si>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</si>
  <si>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</si>
  <si>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</si>
  <si>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</si>
  <si>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</si>
  <si>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</si>
  <si>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</si>
  <si>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</si>
  <si>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</si>
  <si>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</si>
  <si>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</si>
  <si>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</si>
  <si>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</si>
  <si>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</si>
  <si>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</si>
  <si>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</si>
  <si>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</si>
  <si>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</si>
  <si>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</si>
  <si>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</si>
  <si>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</si>
  <si>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</si>
  <si>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</si>
  <si>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</si>
  <si>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</si>
  <si>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</si>
  <si>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</si>
  <si>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</si>
  <si>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</si>
  <si>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</si>
  <si>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</si>
  <si>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</si>
  <si>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</si>
  <si>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</si>
  <si>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</si>
  <si>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</si>
  <si>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</si>
  <si>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</si>
  <si>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</si>
  <si>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</si>
  <si>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</si>
  <si>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</si>
  <si>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</si>
  <si>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</si>
  <si>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</si>
  <si>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</si>
  <si>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</si>
  <si>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</si>
  <si>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</si>
  <si>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</si>
  <si>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</si>
  <si>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</si>
  <si>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</si>
  <si>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</si>
  <si>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</si>
  <si>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</si>
  <si>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</si>
  <si>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</si>
  <si>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</si>
  <si>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</si>
  <si>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</si>
  <si>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</si>
  <si>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</si>
  <si>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</si>
  <si>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</si>
  <si>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</si>
  <si>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</si>
  <si>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</si>
  <si>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</si>
  <si>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</si>
  <si>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</si>
  <si>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</si>
  <si>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</si>
  <si>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</si>
  <si>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</si>
  <si>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</si>
  <si>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</si>
  <si>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</si>
  <si>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</si>
  <si>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</si>
  <si>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</si>
  <si>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</si>
  <si>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</si>
  <si>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</si>
  <si>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</si>
  <si>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</si>
  <si>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</si>
  <si>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</si>
  <si>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</si>
  <si>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</si>
  <si>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</si>
  <si>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</si>
  <si>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</si>
  <si>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</si>
  <si>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</si>
  <si>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</si>
  <si>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</si>
  <si>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</si>
  <si>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</si>
  <si>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</si>
  <si>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</si>
  <si>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</si>
  <si>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</si>
  <si>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</si>
  <si>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</si>
  <si>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</si>
  <si>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</si>
  <si>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</si>
  <si>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</si>
  <si>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</si>
  <si>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</si>
  <si>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</si>
  <si>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</si>
  <si>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</si>
  <si>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</si>
  <si>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</si>
  <si>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</si>
  <si>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</si>
  <si>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</si>
  <si>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</si>
  <si>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</si>
  <si>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</si>
  <si>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</si>
  <si>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</si>
  <si>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</si>
  <si>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</si>
  <si>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</si>
  <si>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</si>
  <si>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</si>
  <si>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</si>
  <si>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</si>
  <si>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</si>
  <si>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</si>
  <si>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</si>
  <si>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</si>
  <si>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</si>
  <si>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</si>
  <si>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</si>
  <si>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</si>
  <si>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</si>
  <si>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</si>
  <si>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</si>
  <si>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</si>
  <si>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</si>
  <si>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</si>
  <si>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</si>
  <si>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</si>
  <si>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</si>
  <si>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</si>
  <si>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</si>
  <si>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</si>
  <si>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</si>
  <si>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</si>
  <si>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</si>
  <si>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</si>
  <si>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</si>
  <si>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</si>
  <si>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</si>
  <si>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</si>
  <si>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</si>
  <si>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</si>
  <si>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</si>
  <si>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</si>
  <si>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</si>
  <si>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</si>
  <si>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</si>
  <si>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</si>
  <si>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</si>
  <si>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</si>
  <si>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</si>
  <si>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</si>
  <si>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</si>
  <si>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</si>
  <si>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</si>
  <si>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</si>
  <si>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</si>
  <si>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</si>
  <si>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</si>
  <si>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</si>
  <si>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</si>
  <si>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</si>
  <si>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</si>
  <si>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</si>
  <si>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</si>
  <si>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</si>
  <si>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</si>
  <si>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</si>
  <si>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</si>
  <si>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</si>
  <si>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</si>
  <si>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</si>
  <si>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</si>
  <si>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</si>
  <si>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</si>
  <si>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</si>
  <si>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</si>
  <si>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</si>
  <si>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</si>
  <si>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</si>
  <si>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</si>
  <si>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</si>
  <si>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</si>
  <si>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</si>
  <si>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</si>
  <si>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</si>
  <si>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</si>
  <si>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</si>
  <si>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</si>
  <si>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</si>
  <si>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</si>
  <si>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</si>
  <si>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</si>
  <si>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</si>
  <si>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</si>
  <si>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</si>
  <si>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</si>
  <si>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</si>
  <si>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</si>
  <si>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</si>
  <si>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</si>
  <si>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</si>
  <si>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</si>
  <si>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</si>
  <si>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</si>
  <si>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</si>
  <si>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</si>
  <si>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</si>
  <si>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</si>
  <si>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</si>
  <si>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</si>
  <si>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</si>
  <si>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</si>
  <si>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</si>
  <si>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</si>
  <si>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</si>
  <si>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</si>
  <si>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</si>
  <si>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</si>
  <si>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</si>
  <si>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</si>
  <si>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</si>
  <si>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</si>
  <si>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</si>
  <si>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</si>
  <si>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</si>
  <si>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</si>
  <si>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</si>
  <si>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</si>
  <si>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</si>
  <si>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</si>
  <si>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</si>
  <si>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</si>
  <si>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</si>
  <si>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</si>
  <si>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</si>
  <si>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</si>
  <si>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</si>
  <si>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</si>
  <si>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</si>
  <si>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</si>
  <si>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</si>
  <si>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</si>
  <si>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</si>
  <si>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</si>
  <si>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</si>
  <si>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</si>
  <si>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</si>
  <si>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</si>
  <si>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</si>
  <si>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</si>
  <si>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</si>
  <si>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</si>
  <si>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</si>
  <si>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</si>
  <si>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</si>
  <si>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</si>
  <si>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</si>
  <si>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</si>
  <si>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</si>
  <si>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</si>
  <si>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</si>
  <si>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</si>
  <si>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</si>
  <si>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</si>
  <si>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</si>
  <si>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</si>
  <si>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</si>
  <si>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</si>
  <si>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</si>
  <si>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</si>
  <si>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</si>
  <si>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</si>
  <si>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</si>
  <si>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</si>
  <si>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</si>
  <si>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</si>
  <si>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</si>
  <si>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</si>
  <si>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</si>
  <si>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</si>
  <si>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</si>
  <si>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</si>
  <si>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</si>
  <si>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</si>
  <si>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</si>
  <si>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</si>
  <si>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</si>
  <si>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</si>
  <si>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</si>
  <si>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</si>
  <si>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</si>
  <si>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</si>
  <si>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</si>
  <si>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</si>
  <si>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</si>
  <si>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</si>
  <si>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</si>
  <si>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</si>
  <si>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</si>
  <si>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</si>
  <si>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</si>
  <si>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</si>
  <si>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</si>
  <si>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</si>
  <si>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</si>
  <si>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</si>
  <si>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</si>
  <si>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</si>
  <si>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</si>
  <si>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</si>
  <si>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</si>
  <si>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</si>
  <si>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</si>
  <si>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</si>
  <si>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</si>
  <si>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</si>
  <si>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</si>
  <si>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</si>
  <si>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</si>
  <si>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</si>
  <si>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</si>
  <si>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</si>
  <si>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</si>
  <si>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</si>
  <si>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</si>
  <si>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</si>
  <si>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</si>
  <si>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</si>
  <si>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</si>
  <si>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</si>
  <si>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</si>
  <si>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</si>
  <si>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</si>
  <si>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</si>
  <si>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</si>
  <si>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</si>
  <si>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</si>
  <si>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</si>
  <si>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</si>
  <si>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</si>
  <si>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</si>
  <si>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</si>
  <si>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</si>
  <si>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</si>
  <si>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</si>
  <si>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</si>
  <si>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</si>
  <si>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</si>
  <si>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</si>
  <si>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</si>
  <si>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</si>
  <si>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</si>
  <si>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</si>
  <si>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</si>
  <si>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</si>
  <si>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</si>
  <si>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</si>
  <si>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</si>
  <si>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</si>
  <si>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</si>
  <si>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</si>
  <si>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</si>
  <si>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</si>
  <si>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</si>
  <si>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</si>
  <si>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</si>
  <si>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</si>
  <si>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</si>
  <si>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</si>
  <si>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</si>
  <si>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</si>
  <si>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</si>
  <si>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</si>
  <si>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</si>
  <si>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</si>
  <si>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</si>
  <si>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</si>
  <si>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</si>
  <si>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</si>
  <si>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</si>
  <si>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</si>
  <si>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</si>
  <si>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</si>
  <si>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</si>
  <si>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</si>
  <si>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</si>
  <si>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</si>
  <si>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</si>
  <si>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</si>
  <si>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</si>
  <si>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</si>
  <si>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</si>
  <si>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</si>
  <si>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</si>
  <si>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</si>
  <si>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</si>
  <si>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</si>
  <si>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</si>
  <si>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</si>
  <si>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</si>
  <si>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</si>
  <si>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</si>
  <si>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</si>
  <si>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</si>
  <si>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</si>
  <si>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</si>
  <si>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</si>
  <si>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</si>
  <si>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</si>
  <si>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</si>
  <si>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</si>
  <si>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</si>
  <si>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</si>
  <si>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</si>
  <si>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</si>
  <si>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</si>
  <si>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</si>
  <si>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</si>
  <si>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</si>
  <si>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</si>
  <si>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</si>
  <si>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</si>
  <si>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</si>
  <si>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</si>
  <si>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</si>
  <si>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</si>
  <si>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</si>
  <si>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</si>
  <si>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</si>
  <si>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</si>
  <si>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</si>
  <si>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</si>
  <si>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</si>
  <si>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</si>
  <si>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</si>
  <si>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</si>
  <si>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</si>
  <si>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</si>
  <si>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</si>
  <si>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</si>
  <si>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</si>
  <si>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</si>
  <si>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</si>
  <si>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</si>
  <si>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</si>
  <si>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</si>
  <si>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</si>
  <si>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</si>
  <si>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</si>
  <si>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</si>
  <si>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</si>
  <si>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</si>
  <si>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</si>
  <si>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</si>
  <si>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</si>
  <si>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</si>
  <si>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</si>
  <si>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</si>
  <si>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</si>
  <si>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</si>
  <si>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</si>
  <si>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</si>
  <si>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</si>
  <si>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</si>
  <si>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</si>
  <si>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</si>
  <si>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</si>
  <si>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</si>
  <si>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</si>
  <si>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</si>
  <si>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</si>
  <si>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</si>
  <si>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</si>
  <si>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</si>
  <si>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</si>
  <si>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</si>
  <si>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</si>
  <si>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</si>
  <si>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</si>
  <si>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</si>
  <si>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</si>
  <si>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</si>
  <si>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</si>
  <si>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</si>
  <si>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</si>
  <si>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</si>
  <si>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</si>
  <si>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</si>
  <si>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</si>
  <si>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</si>
  <si>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</si>
  <si>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</si>
  <si>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</si>
  <si>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</si>
  <si>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</si>
  <si>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</si>
  <si>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</si>
  <si>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</si>
  <si>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</si>
  <si>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</si>
  <si>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</si>
  <si>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</si>
  <si>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</si>
  <si>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</si>
  <si>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</si>
  <si>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</si>
  <si>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</si>
  <si>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</si>
  <si>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</si>
  <si>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</si>
  <si>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</si>
  <si>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</si>
  <si>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</si>
  <si>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</si>
  <si>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</si>
  <si>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</si>
  <si>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</si>
  <si>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</si>
  <si>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</si>
  <si>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</si>
  <si>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</si>
  <si>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</si>
  <si>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</si>
  <si>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</si>
  <si>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</si>
  <si>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</si>
  <si>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</si>
  <si>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</si>
  <si>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</si>
  <si>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</si>
  <si>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</si>
  <si>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</si>
  <si>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</si>
  <si>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</si>
  <si>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</si>
  <si>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</si>
  <si>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</si>
  <si>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</si>
  <si>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</si>
  <si>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</si>
  <si>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</si>
  <si>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</si>
  <si>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</si>
  <si>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</si>
  <si>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</si>
  <si>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</si>
  <si>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</si>
  <si>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</si>
  <si>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</si>
  <si>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</si>
  <si>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</si>
  <si>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</si>
  <si>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</si>
  <si>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</si>
  <si>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</si>
  <si>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</si>
  <si>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</si>
  <si>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</si>
  <si>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</si>
  <si>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</si>
  <si>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</si>
  <si>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</si>
  <si>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</si>
  <si>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</si>
  <si>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</si>
  <si>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</si>
  <si>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</si>
  <si>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</si>
  <si>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</si>
  <si>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</si>
  <si>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</si>
  <si>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</si>
  <si>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</si>
  <si>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</si>
  <si>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</si>
  <si>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</si>
  <si>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</si>
  <si>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</si>
  <si>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</si>
  <si>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</si>
  <si>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</si>
  <si>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</si>
  <si>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</si>
  <si>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</si>
  <si>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</si>
  <si>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</si>
  <si>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</si>
  <si>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</si>
  <si>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</si>
  <si>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</si>
  <si>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</si>
  <si>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</si>
  <si>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</si>
  <si>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</si>
  <si>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</si>
  <si>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</si>
  <si>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</si>
  <si>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</si>
  <si>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</si>
  <si>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</si>
  <si>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</si>
  <si>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</si>
  <si>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</si>
  <si>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</si>
  <si>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</si>
  <si>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</si>
  <si>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</si>
  <si>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</si>
  <si>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</si>
  <si>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</si>
  <si>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</si>
  <si>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</si>
  <si>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</si>
  <si>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</si>
  <si>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</si>
  <si>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</si>
  <si>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</si>
  <si>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</si>
  <si>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</si>
  <si>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</si>
  <si>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</si>
  <si>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</si>
  <si>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</si>
  <si>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</si>
  <si>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</si>
  <si>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</si>
  <si>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</si>
  <si>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</si>
  <si>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</si>
  <si>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</si>
  <si>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</si>
  <si>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</si>
  <si>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</si>
  <si>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</si>
  <si>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</si>
  <si>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</si>
  <si>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</si>
  <si>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</si>
  <si>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</si>
  <si>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</si>
  <si>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</si>
  <si>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</si>
  <si>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</si>
  <si>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</si>
  <si>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</si>
  <si>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</si>
  <si>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</si>
  <si>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</si>
  <si>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</si>
  <si>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</si>
  <si>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</si>
  <si>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</si>
  <si>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</si>
  <si>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</si>
  <si>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</si>
  <si>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</si>
  <si>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</si>
  <si>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</si>
  <si>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</si>
  <si>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</si>
  <si>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</si>
  <si>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</si>
  <si>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</si>
  <si>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</si>
  <si>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</si>
  <si>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</si>
  <si>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</si>
  <si>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</si>
  <si>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</si>
  <si>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</si>
  <si>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</si>
  <si>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</si>
  <si>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</si>
  <si>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</si>
  <si>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</si>
  <si>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</si>
  <si>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</si>
  <si>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</si>
  <si>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</si>
  <si>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</si>
  <si>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</si>
  <si>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</si>
  <si>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</si>
  <si>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</si>
  <si>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</si>
  <si>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</si>
  <si>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</si>
  <si>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</si>
  <si>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</si>
  <si>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</si>
  <si>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</si>
  <si>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</si>
  <si>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</si>
  <si>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</si>
  <si>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</si>
  <si>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</si>
  <si>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</si>
  <si>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</si>
  <si>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</si>
  <si>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</si>
  <si>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</si>
  <si>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</si>
  <si>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</si>
  <si>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</si>
  <si>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</si>
  <si>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</si>
  <si>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</si>
  <si>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</si>
  <si>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</si>
  <si>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</si>
  <si>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</si>
  <si>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</si>
  <si>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</si>
  <si>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</si>
  <si>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</si>
  <si>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</si>
  <si>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</si>
  <si>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</si>
  <si>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</si>
  <si>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</si>
  <si>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</si>
  <si>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</si>
  <si>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</si>
  <si>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</si>
  <si>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</si>
  <si>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</si>
  <si>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</si>
  <si>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</si>
  <si>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</si>
  <si>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</si>
  <si>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</si>
  <si>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</si>
  <si>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</si>
  <si>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</si>
  <si>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</si>
  <si>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</si>
  <si>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</si>
  <si>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</si>
  <si>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</si>
  <si>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</si>
  <si>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</si>
  <si>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</si>
  <si>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</si>
  <si>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</si>
  <si>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</si>
  <si>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</si>
  <si>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</si>
  <si>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</si>
  <si>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</si>
  <si>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</si>
  <si>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</si>
  <si>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</si>
  <si>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</si>
  <si>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</si>
  <si>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</si>
  <si>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</si>
  <si>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</si>
  <si>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</si>
  <si>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</si>
  <si>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</si>
  <si>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</si>
  <si>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</si>
  <si>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</si>
  <si>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</si>
  <si>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</si>
  <si>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</si>
  <si>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</si>
  <si>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</si>
  <si>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</si>
  <si>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</si>
  <si>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</si>
  <si>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</si>
  <si>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</si>
  <si>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</si>
  <si>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</si>
  <si>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</si>
  <si>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</si>
  <si>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</si>
  <si>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</si>
  <si>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</si>
  <si>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</si>
  <si>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</si>
  <si>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</si>
  <si>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</si>
  <si>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</si>
  <si>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</si>
  <si>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</si>
  <si>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</si>
  <si>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</si>
  <si>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</si>
  <si>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</si>
  <si>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</si>
  <si>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</si>
  <si>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</si>
  <si>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</si>
  <si>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</si>
  <si>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</si>
  <si>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</si>
  <si>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</si>
  <si>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</si>
  <si>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</si>
  <si>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</si>
  <si>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</si>
  <si>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</si>
  <si>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</si>
  <si>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</si>
  <si>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</si>
  <si>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</si>
  <si>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</si>
  <si>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</si>
  <si>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</si>
  <si>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</si>
  <si>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</si>
  <si>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</si>
  <si>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</si>
  <si>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</si>
  <si>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</si>
  <si>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</si>
  <si>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</si>
  <si>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</si>
  <si>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</si>
  <si>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</si>
  <si>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</si>
  <si>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</si>
  <si>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</si>
  <si>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</si>
  <si>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</si>
  <si>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</si>
  <si>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</si>
  <si>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</si>
  <si>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</si>
  <si>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</si>
  <si>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</si>
  <si>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</si>
  <si>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</si>
  <si>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</si>
  <si>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</si>
  <si>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</si>
  <si>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</si>
  <si>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</si>
  <si>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</si>
  <si>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</si>
  <si>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</si>
  <si>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</si>
  <si>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</si>
  <si>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</si>
  <si>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</si>
  <si>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</si>
  <si>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</si>
  <si>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</si>
  <si>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</si>
  <si>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</si>
  <si>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</si>
  <si>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</si>
  <si>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</si>
  <si>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</si>
  <si>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</si>
  <si>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</si>
  <si>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</si>
  <si>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</si>
  <si>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</si>
  <si>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</si>
  <si>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</si>
  <si>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</si>
  <si>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</si>
  <si>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</si>
  <si>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</si>
  <si>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</si>
  <si>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</si>
  <si>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</si>
  <si>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</si>
  <si>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</si>
  <si>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</si>
  <si>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</si>
  <si>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</si>
  <si>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</si>
  <si>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</si>
  <si>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</si>
  <si>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</si>
  <si>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</si>
  <si>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</si>
  <si>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</si>
  <si>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</si>
  <si>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</si>
  <si>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</si>
  <si>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</si>
  <si>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</si>
  <si>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</si>
  <si>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</si>
  <si>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</si>
  <si>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</si>
  <si>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</si>
  <si>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</si>
  <si>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</si>
  <si>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</si>
  <si>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</si>
  <si>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</si>
  <si>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</si>
  <si>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</si>
  <si>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</si>
  <si>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</si>
  <si>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</si>
  <si>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</si>
  <si>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</si>
  <si>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</si>
  <si>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</si>
  <si>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</si>
  <si>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</si>
  <si>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</si>
  <si>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</si>
  <si>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</si>
  <si>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</si>
  <si>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</si>
  <si>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</si>
  <si>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</si>
  <si>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</si>
  <si>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</si>
  <si>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</si>
  <si>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</si>
  <si>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</si>
  <si>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</si>
  <si>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</si>
  <si>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</si>
  <si>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</si>
  <si>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</si>
  <si>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</si>
  <si>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</si>
  <si>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</si>
  <si>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</si>
  <si>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</si>
  <si>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</si>
  <si>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</si>
  <si>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</si>
  <si>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</si>
  <si>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</si>
  <si>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</si>
  <si>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</si>
  <si>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</si>
  <si>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</si>
  <si>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</si>
  <si>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</si>
  <si>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</si>
  <si>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</si>
  <si>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</si>
  <si>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</si>
  <si>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</si>
  <si>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</si>
  <si>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</si>
  <si>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</si>
  <si>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</si>
  <si>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</si>
  <si>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</si>
  <si>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</si>
  <si>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</si>
  <si>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</si>
  <si>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</si>
  <si>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</si>
  <si>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</si>
  <si>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</si>
  <si>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</si>
  <si>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</si>
  <si>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</si>
  <si>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</si>
  <si>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</si>
  <si>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</si>
  <si>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</si>
  <si>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</si>
  <si>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</si>
  <si>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</si>
  <si>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</si>
  <si>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</si>
  <si>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</si>
  <si>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</si>
  <si>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</si>
  <si>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</si>
  <si>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</si>
  <si>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</si>
  <si>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</si>
  <si>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</si>
  <si>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</si>
  <si>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</si>
  <si>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</si>
  <si>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</si>
  <si>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</si>
  <si>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</si>
  <si>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</si>
  <si>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</si>
  <si>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</si>
  <si>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</si>
  <si>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</si>
  <si>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</si>
  <si>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</si>
  <si>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</si>
  <si>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</si>
  <si>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</si>
  <si>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</si>
  <si>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</si>
  <si>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</si>
  <si>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</si>
  <si>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</si>
  <si>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</si>
  <si>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</si>
  <si>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</si>
  <si>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</si>
  <si>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</si>
  <si>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</si>
  <si>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</si>
  <si>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</si>
  <si>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</si>
  <si>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</si>
  <si>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</si>
  <si>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</si>
  <si>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</si>
  <si>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</si>
  <si>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</si>
  <si>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</si>
  <si>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</si>
  <si>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</si>
  <si>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</si>
  <si>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</si>
  <si>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</si>
  <si>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</si>
  <si>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</si>
  <si>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</si>
  <si>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</si>
  <si>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</si>
  <si>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</si>
  <si>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</si>
  <si>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</si>
  <si>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</si>
  <si>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</si>
  <si>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</si>
  <si>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</si>
  <si>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</si>
  <si>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</si>
  <si>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</si>
  <si>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</si>
  <si>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</si>
  <si>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</si>
  <si>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</si>
  <si>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</si>
  <si>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</si>
  <si>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</si>
  <si>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</si>
  <si>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</si>
  <si>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</si>
  <si>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</si>
  <si>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</si>
  <si>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</si>
  <si>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</si>
  <si>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</si>
  <si>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</si>
  <si>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</si>
  <si>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</si>
  <si>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</si>
  <si>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</si>
  <si>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</si>
  <si>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</si>
  <si>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</si>
  <si>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</si>
  <si>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</si>
  <si>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</si>
  <si>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</si>
  <si>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</si>
  <si>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</si>
  <si>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</si>
  <si>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</si>
  <si>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</si>
  <si>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</si>
  <si>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</si>
  <si>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</si>
  <si>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</si>
  <si>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</si>
  <si>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</si>
  <si>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</si>
  <si>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</si>
  <si>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</si>
  <si>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</si>
  <si>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</si>
  <si>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</si>
  <si>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</si>
  <si>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</si>
  <si>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</si>
  <si>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</si>
  <si>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</si>
  <si>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</si>
  <si>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</si>
  <si>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</si>
  <si>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</si>
  <si>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</si>
  <si>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</si>
  <si>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</si>
  <si>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</si>
  <si>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</si>
  <si>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</si>
  <si>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</si>
  <si>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</si>
  <si>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</si>
  <si>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</si>
  <si>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</si>
  <si>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</si>
  <si>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</si>
  <si>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</si>
  <si>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</si>
  <si>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</si>
  <si>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</si>
  <si>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</si>
  <si>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</si>
  <si>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</si>
  <si>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</si>
  <si>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</si>
  <si>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</si>
  <si>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</si>
  <si>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</si>
  <si>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</si>
  <si>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</si>
  <si>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</si>
  <si>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</si>
  <si>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</si>
  <si>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</si>
  <si>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</si>
  <si>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</si>
  <si>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</si>
  <si>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</si>
  <si>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</si>
  <si>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</si>
  <si>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</si>
  <si>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</si>
  <si>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</si>
  <si>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</si>
  <si>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</si>
  <si>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</si>
  <si>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</si>
  <si>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</si>
  <si>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</si>
  <si>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</si>
  <si>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</si>
  <si>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</si>
  <si>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</si>
  <si>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</si>
  <si>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</si>
  <si>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</si>
  <si>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</si>
  <si>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</si>
  <si>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</si>
  <si>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</si>
  <si>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</si>
  <si>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</si>
  <si>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</si>
  <si>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</si>
  <si>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</si>
  <si>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</si>
  <si>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</si>
  <si>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</si>
  <si>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</si>
  <si>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</si>
  <si>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</si>
  <si>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</si>
  <si>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</si>
  <si>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</si>
  <si>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</si>
  <si>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</si>
  <si>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</si>
  <si>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</si>
  <si>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</si>
  <si>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</si>
  <si>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</si>
  <si>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</si>
  <si>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</si>
  <si>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</si>
  <si>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</si>
  <si>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</si>
  <si>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</si>
  <si>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</si>
  <si>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</si>
  <si>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</si>
  <si>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</si>
  <si>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</si>
  <si>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</si>
  <si>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</si>
  <si>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</si>
  <si>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</si>
  <si>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</si>
  <si>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</si>
  <si>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</si>
  <si>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</si>
  <si>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</si>
  <si>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</si>
  <si>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</si>
  <si>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</si>
  <si>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</si>
  <si>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</si>
  <si>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</si>
  <si>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</si>
  <si>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</si>
  <si>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</si>
  <si>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</si>
  <si>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</si>
  <si>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</si>
  <si>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</si>
  <si>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</si>
  <si>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</si>
  <si>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</si>
  <si>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</si>
  <si>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</si>
  <si>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</si>
  <si>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</si>
  <si>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</si>
  <si>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</si>
  <si>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</si>
  <si>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</si>
  <si>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</si>
  <si>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</si>
  <si>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</si>
  <si>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</si>
  <si>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</si>
  <si>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</si>
  <si>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</si>
  <si>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</si>
  <si>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</si>
  <si>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</si>
  <si>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</si>
  <si>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</si>
  <si>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</si>
  <si>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</si>
  <si>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</si>
  <si>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</si>
  <si>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</si>
  <si>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</si>
  <si>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</si>
  <si>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</si>
  <si>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</si>
  <si>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</si>
  <si>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</si>
  <si>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</si>
  <si>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</si>
  <si>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</si>
  <si>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</si>
  <si>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</si>
  <si>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</si>
  <si>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</si>
  <si>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</si>
  <si>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</si>
  <si>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</si>
  <si>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</si>
  <si>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</si>
  <si>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</si>
  <si>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</si>
  <si>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</si>
  <si>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</si>
  <si>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</si>
  <si>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</si>
  <si>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</si>
  <si>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</si>
  <si>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</si>
  <si>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</si>
  <si>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</si>
  <si>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</si>
  <si>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</si>
  <si>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</si>
  <si>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</si>
  <si>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</si>
  <si>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</si>
  <si>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</si>
  <si>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</si>
  <si>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</si>
  <si>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</si>
  <si>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</si>
  <si>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</si>
  <si>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</si>
  <si>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</si>
  <si>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</si>
  <si>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</si>
  <si>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</si>
  <si>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</si>
  <si>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</si>
  <si>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</si>
  <si>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</si>
  <si>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</si>
  <si>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</si>
  <si>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</si>
  <si>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</si>
  <si>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</si>
  <si>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</si>
  <si>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</si>
  <si>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</si>
  <si>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</si>
  <si>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</si>
  <si>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</si>
  <si>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</si>
  <si>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</si>
  <si>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</si>
  <si>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</si>
  <si>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</si>
  <si>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</si>
  <si>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</si>
  <si>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</si>
  <si>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</si>
  <si>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</si>
  <si>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</si>
  <si>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</si>
  <si>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</si>
  <si>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</si>
  <si>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</si>
  <si>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</si>
  <si>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</si>
  <si>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</si>
  <si>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</si>
  <si>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</si>
  <si>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</si>
  <si>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</si>
  <si>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</si>
  <si>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</si>
  <si>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</si>
  <si>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</si>
  <si>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</si>
  <si>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</si>
  <si>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</si>
  <si>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</si>
  <si>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</si>
  <si>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</si>
  <si>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</si>
  <si>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</si>
  <si>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</si>
  <si>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</si>
  <si>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</si>
  <si>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</si>
  <si>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</si>
  <si>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</si>
  <si>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</si>
  <si>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</si>
  <si>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</si>
  <si>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</si>
  <si>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</si>
  <si>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</si>
  <si>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</si>
  <si>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</si>
  <si>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</si>
  <si>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</si>
  <si>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</si>
  <si>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</si>
  <si>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</si>
  <si>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</si>
  <si>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</si>
  <si>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</si>
  <si>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</si>
  <si>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</si>
  <si>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</si>
  <si>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</si>
  <si>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</si>
  <si>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</si>
  <si>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</si>
  <si>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</si>
  <si>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</si>
  <si>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</si>
  <si>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</si>
  <si>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</si>
  <si>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</si>
  <si>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</si>
  <si>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</si>
  <si>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</si>
  <si>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</si>
  <si>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</si>
  <si>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</si>
  <si>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</si>
  <si>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</si>
  <si>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</si>
  <si>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</si>
  <si>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</si>
  <si>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</si>
  <si>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</si>
  <si>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</si>
  <si>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</si>
  <si>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</si>
  <si>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</si>
  <si>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</si>
  <si>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</si>
  <si>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</si>
  <si>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</si>
  <si>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</si>
  <si>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</si>
  <si>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</si>
  <si>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</si>
  <si>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</si>
  <si>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</si>
  <si>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</si>
  <si>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</si>
  <si>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</si>
  <si>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</si>
  <si>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</si>
  <si>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</si>
  <si>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</si>
  <si>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</si>
  <si>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</si>
  <si>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</si>
  <si>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</si>
  <si>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</si>
  <si>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</si>
  <si>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</si>
  <si>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</si>
  <si>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</si>
  <si>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</si>
  <si>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</si>
  <si>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</si>
  <si>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</si>
  <si>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</si>
  <si>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</si>
  <si>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</si>
  <si>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</si>
  <si>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</si>
  <si>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</si>
  <si>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</si>
  <si>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</si>
  <si>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</si>
  <si>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</si>
  <si>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</si>
  <si>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</si>
  <si>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</si>
  <si>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</si>
  <si>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</si>
  <si>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</si>
  <si>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</si>
  <si>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</si>
  <si>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</si>
  <si>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</si>
  <si>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</si>
  <si>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</si>
  <si>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</si>
  <si>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</si>
  <si>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</si>
  <si>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</si>
  <si>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</si>
  <si>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</si>
  <si>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</si>
  <si>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</si>
  <si>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</si>
  <si>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</si>
  <si>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</si>
  <si>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</si>
  <si>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</si>
  <si>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</si>
  <si>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</si>
  <si>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</si>
  <si>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</si>
  <si>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</si>
  <si>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</si>
  <si>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</si>
  <si>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</si>
  <si>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</si>
  <si>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</si>
  <si>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</si>
  <si>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</si>
  <si>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</si>
  <si>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</si>
  <si>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</si>
  <si>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</si>
  <si>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</si>
  <si>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</si>
  <si>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</si>
  <si>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</si>
  <si>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</si>
  <si>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</si>
  <si>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</si>
  <si>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</si>
  <si>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</si>
  <si>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</si>
  <si>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</si>
  <si>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</si>
  <si>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</si>
  <si>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</si>
  <si>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</si>
  <si>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</si>
  <si>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</si>
  <si>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</si>
  <si>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</si>
  <si>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</si>
  <si>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</si>
  <si>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</si>
  <si>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</si>
  <si>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</si>
  <si>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</si>
  <si>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</si>
  <si>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</si>
  <si>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</si>
  <si>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</si>
  <si>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</si>
  <si>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</si>
  <si>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</si>
  <si>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</si>
  <si>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</si>
  <si>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</si>
  <si>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</si>
  <si>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</si>
  <si>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</si>
  <si>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</si>
  <si>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</si>
  <si>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</si>
  <si>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</si>
  <si>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</si>
  <si>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</si>
  <si>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</si>
  <si>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</si>
  <si>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</si>
  <si>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</si>
  <si>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</si>
  <si>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</si>
  <si>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</si>
  <si>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</si>
  <si>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</si>
  <si>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</si>
  <si>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</si>
  <si>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</si>
  <si>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</si>
  <si>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</si>
  <si>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</si>
  <si>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</si>
  <si>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</si>
  <si>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</si>
  <si>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</si>
  <si>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</si>
  <si>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</si>
  <si>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</si>
  <si>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</si>
  <si>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</si>
  <si>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</si>
  <si>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</si>
  <si>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</si>
  <si>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</si>
  <si>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</si>
  <si>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</si>
  <si>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</si>
  <si>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</si>
  <si>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</si>
  <si>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</si>
  <si>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</si>
  <si>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</si>
  <si>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</si>
  <si>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</si>
  <si>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</si>
  <si>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</si>
  <si>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</si>
  <si>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</si>
  <si>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</si>
  <si>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</si>
  <si>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</si>
  <si>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</si>
  <si>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</si>
  <si>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</si>
  <si>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</si>
  <si>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</si>
  <si>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</si>
  <si>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</si>
  <si>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</si>
  <si>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</si>
  <si>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</si>
  <si>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</si>
  <si>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</si>
  <si>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</si>
  <si>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</si>
  <si>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</si>
  <si>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</si>
  <si>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</si>
  <si>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</si>
  <si>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</si>
  <si>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</si>
  <si>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</si>
  <si>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</si>
  <si>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</si>
  <si>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</si>
  <si>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</si>
  <si>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</si>
  <si>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</si>
  <si>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</si>
  <si>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</si>
  <si>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</si>
  <si>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</si>
  <si>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</si>
  <si>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</si>
  <si>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</si>
  <si>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</si>
  <si>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</si>
  <si>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</si>
  <si>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</si>
  <si>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</si>
  <si>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</si>
  <si>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</si>
  <si>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</si>
  <si>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</si>
  <si>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</si>
  <si>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</si>
  <si>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</si>
  <si>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</si>
  <si>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</si>
  <si>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</si>
  <si>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</si>
  <si>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</si>
  <si>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</si>
  <si>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</si>
  <si>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</si>
  <si>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</si>
  <si>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</si>
  <si>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</si>
  <si>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</si>
  <si>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</si>
  <si>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</si>
  <si>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</si>
  <si>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</si>
  <si>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</si>
  <si>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</si>
  <si>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</si>
  <si>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</si>
  <si>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</si>
  <si>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</si>
  <si>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</si>
  <si>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</si>
  <si>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</si>
  <si>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</si>
  <si>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</si>
  <si>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</si>
  <si>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</si>
  <si>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</si>
  <si>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</si>
  <si>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</si>
  <si>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</si>
  <si>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</si>
  <si>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</si>
  <si>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</si>
  <si>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</si>
  <si>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</si>
  <si>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</si>
  <si>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</si>
  <si>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</si>
  <si>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</si>
  <si>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</si>
  <si>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</si>
  <si>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</si>
  <si>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</si>
  <si>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</si>
  <si>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</si>
  <si>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</si>
  <si>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</si>
  <si>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</si>
  <si>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</si>
  <si>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</si>
  <si>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</si>
  <si>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</si>
  <si>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</si>
  <si>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</si>
  <si>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</si>
  <si>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</si>
  <si>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</si>
  <si>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</si>
  <si>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</si>
  <si>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</si>
  <si>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</si>
  <si>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</si>
  <si>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</si>
  <si>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</si>
  <si>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</si>
  <si>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</si>
  <si>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</si>
  <si>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</si>
  <si>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</si>
  <si>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</si>
  <si>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</si>
  <si>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</si>
  <si>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</si>
  <si>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</si>
  <si>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</si>
  <si>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</si>
  <si>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</si>
  <si>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</si>
  <si>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</si>
  <si>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</si>
  <si>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</si>
  <si>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</si>
  <si>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</si>
  <si>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</si>
  <si>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</si>
  <si>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</si>
  <si>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</si>
  <si>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</si>
  <si>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</si>
  <si>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</si>
  <si>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</si>
  <si>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</si>
  <si>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</si>
  <si>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</si>
  <si>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</si>
  <si>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</si>
  <si>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</si>
  <si>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</si>
  <si>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</si>
  <si>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</si>
  <si>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</si>
  <si>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</si>
  <si>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</si>
  <si>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</si>
  <si>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</si>
  <si>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</si>
  <si>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</si>
  <si>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</si>
  <si>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</si>
  <si>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</si>
  <si>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</si>
  <si>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</si>
  <si>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</si>
  <si>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</si>
  <si>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</si>
  <si>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</si>
  <si>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</si>
  <si>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</si>
  <si>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</si>
  <si>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</si>
  <si>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</si>
  <si>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</si>
  <si>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</si>
  <si>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</si>
  <si>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</si>
  <si>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</si>
  <si>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</si>
  <si>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</si>
  <si>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</si>
  <si>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</si>
  <si>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</si>
  <si>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</si>
  <si>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</si>
  <si>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</si>
  <si>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</si>
  <si>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</si>
  <si>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</si>
  <si>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</si>
  <si>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</si>
  <si>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</si>
  <si>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</si>
  <si>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</si>
  <si>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</si>
  <si>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</si>
  <si>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</si>
  <si>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</si>
  <si>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</si>
  <si>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</si>
  <si>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</si>
  <si>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</si>
  <si>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</si>
  <si>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</si>
  <si>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</si>
  <si>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</si>
  <si>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</si>
  <si>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</si>
  <si>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</si>
  <si>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</si>
  <si>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</si>
  <si>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</si>
  <si>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</si>
  <si>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</si>
  <si>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</si>
  <si>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</si>
  <si>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</si>
  <si>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</si>
  <si>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</si>
  <si>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</si>
  <si>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</si>
  <si>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</si>
  <si>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</si>
  <si>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</si>
  <si>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</si>
  <si>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</si>
  <si>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</si>
  <si>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</si>
  <si>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</si>
  <si>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</si>
  <si>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</si>
  <si>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</si>
  <si>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</si>
  <si>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</si>
  <si>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</si>
  <si>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</si>
  <si>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</si>
  <si>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</si>
  <si>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</si>
  <si>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</si>
  <si>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</si>
  <si>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</si>
  <si>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</si>
  <si>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</si>
  <si>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</si>
  <si>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</si>
  <si>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</si>
  <si>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</si>
  <si>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</si>
  <si>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</si>
  <si>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</si>
  <si>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</si>
  <si>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</si>
  <si>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</si>
  <si>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</si>
  <si>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</si>
  <si>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</si>
  <si>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</si>
  <si>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</si>
  <si>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</si>
  <si>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</si>
  <si>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</si>
  <si>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</si>
  <si>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</si>
  <si>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</si>
  <si>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</si>
  <si>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</si>
  <si>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</si>
  <si>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</si>
  <si>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</si>
  <si>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</si>
  <si>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</si>
  <si>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</si>
  <si>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</si>
  <si>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</si>
  <si>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</si>
  <si>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</si>
  <si>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</si>
  <si>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</si>
  <si>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</si>
  <si>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</si>
  <si>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</si>
  <si>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</si>
  <si>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</si>
  <si>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</si>
  <si>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</si>
  <si>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</si>
  <si>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</si>
  <si>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</si>
  <si>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</si>
  <si>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</si>
  <si>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</si>
  <si>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</si>
  <si>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</si>
  <si>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</si>
  <si>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</si>
  <si>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</si>
  <si>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</si>
  <si>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</si>
  <si>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</si>
  <si>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</si>
  <si>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</si>
  <si>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</si>
  <si>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</si>
  <si>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</si>
  <si>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</si>
  <si>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</si>
  <si>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</si>
  <si>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</si>
  <si>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</si>
  <si>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</si>
  <si>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</si>
  <si>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</si>
  <si>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</si>
  <si>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</si>
  <si>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</si>
  <si>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</si>
  <si>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</si>
  <si>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</si>
  <si>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</si>
  <si>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</si>
  <si>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</si>
  <si>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</si>
  <si>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</si>
  <si>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</si>
  <si>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</si>
  <si>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</si>
  <si>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</si>
  <si>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</si>
  <si>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</si>
  <si>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</si>
  <si>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</si>
  <si>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</si>
  <si>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</si>
  <si>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</si>
  <si>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</si>
  <si>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</si>
  <si>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</si>
  <si>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</si>
  <si>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</si>
  <si>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</si>
  <si>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</si>
  <si>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</si>
  <si>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</si>
  <si>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</si>
  <si>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</si>
  <si>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</si>
  <si>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</si>
  <si>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</si>
  <si>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</si>
  <si>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</si>
  <si>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</si>
  <si>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</si>
  <si>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</si>
  <si>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</si>
  <si>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</si>
  <si>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</si>
  <si>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</si>
  <si>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</si>
  <si>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</si>
  <si>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</si>
  <si>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</si>
  <si>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</si>
  <si>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</si>
  <si>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</si>
  <si>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</si>
  <si>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</si>
  <si>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</si>
  <si>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</si>
  <si>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</si>
  <si>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</si>
  <si>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</si>
  <si>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</si>
  <si>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</si>
  <si>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</si>
  <si>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</si>
  <si>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</si>
  <si>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</si>
  <si>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</si>
  <si>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</si>
  <si>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</si>
  <si>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</si>
  <si>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</si>
  <si>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</si>
  <si>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</si>
  <si>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</si>
  <si>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</si>
  <si>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</si>
  <si>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</si>
  <si>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</si>
  <si>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</si>
  <si>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</si>
  <si>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</si>
  <si>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</si>
  <si>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</si>
  <si>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</si>
  <si>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</si>
  <si>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</si>
  <si>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</si>
  <si>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</si>
  <si>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</si>
  <si>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</si>
  <si>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</si>
  <si>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</si>
  <si>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</si>
  <si>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</si>
  <si>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</si>
  <si>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</si>
  <si>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</si>
  <si>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</si>
  <si>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</si>
  <si>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</si>
  <si>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</si>
  <si>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</si>
  <si>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</si>
  <si>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</si>
  <si>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</si>
  <si>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</si>
  <si>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</si>
  <si>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</si>
  <si>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</si>
  <si>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</si>
  <si>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</si>
  <si>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</si>
  <si>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</si>
  <si>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</si>
  <si>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</si>
  <si>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</si>
  <si>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</si>
  <si>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</si>
  <si>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</si>
  <si>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</si>
  <si>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</si>
  <si>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</si>
  <si>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</si>
  <si>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</si>
  <si>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</si>
  <si>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</si>
  <si>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</si>
  <si>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</si>
  <si>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</si>
  <si>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</si>
  <si>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</si>
  <si>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</si>
  <si>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</si>
  <si>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</si>
  <si>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</si>
  <si>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</si>
  <si>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</si>
  <si>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</si>
  <si>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</si>
  <si>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</si>
  <si>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</si>
  <si>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</si>
  <si>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</si>
  <si>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</si>
  <si>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</si>
  <si>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</si>
  <si>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</si>
  <si>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</si>
  <si>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</si>
  <si>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</si>
  <si>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</si>
  <si>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</si>
  <si>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</si>
  <si>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</si>
  <si>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</si>
  <si>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</si>
  <si>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</si>
  <si>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</si>
  <si>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</si>
  <si>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</si>
  <si>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</si>
  <si>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</si>
  <si>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</si>
  <si>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</si>
  <si>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</si>
  <si>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</si>
  <si>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</si>
  <si>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</si>
  <si>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</si>
  <si>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</si>
  <si>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</si>
  <si>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</si>
  <si>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</si>
  <si>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</si>
  <si>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</si>
  <si>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</si>
  <si>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</si>
  <si>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</si>
  <si>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</si>
  <si>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</si>
  <si>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</si>
  <si>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</si>
  <si>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</si>
  <si>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</si>
  <si>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</si>
  <si>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</si>
  <si>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</si>
  <si>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</si>
  <si>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</si>
  <si>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</si>
  <si>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</si>
  <si>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</si>
  <si>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</si>
  <si>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</si>
  <si>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</si>
  <si>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</si>
  <si>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</si>
  <si>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</si>
  <si>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</si>
  <si>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</si>
  <si>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</si>
  <si>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</si>
  <si>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</si>
  <si>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</si>
  <si>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</si>
  <si>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</si>
  <si>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</si>
  <si>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</si>
  <si>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</si>
  <si>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</si>
  <si>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</si>
  <si>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</si>
  <si>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</si>
  <si>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</si>
  <si>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</si>
  <si>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</si>
  <si>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</si>
  <si>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</si>
  <si>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</si>
  <si>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</si>
  <si>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</si>
  <si>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</si>
  <si>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</si>
  <si>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</si>
  <si>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</si>
  <si>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</si>
  <si>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</si>
  <si>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</si>
  <si>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</si>
  <si>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</si>
  <si>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</si>
  <si>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</si>
  <si>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</si>
  <si>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</si>
  <si>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</si>
  <si>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</si>
  <si>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</si>
  <si>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</si>
  <si>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</si>
  <si>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</si>
  <si>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</si>
  <si>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</si>
  <si>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</si>
  <si>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</si>
  <si>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</si>
  <si>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</si>
  <si>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</si>
  <si>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</si>
  <si>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</si>
  <si>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</si>
  <si>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</si>
  <si>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</si>
  <si>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</si>
  <si>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</si>
  <si>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</si>
  <si>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</si>
  <si>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</si>
  <si>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</si>
  <si>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</si>
  <si>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</si>
  <si>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</si>
  <si>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</si>
  <si>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</si>
  <si>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</si>
  <si>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</si>
  <si>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</si>
  <si>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</si>
  <si>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</si>
  <si>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</si>
  <si>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</si>
  <si>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</si>
  <si>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</si>
  <si>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</si>
  <si>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</si>
  <si>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</si>
  <si>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</si>
  <si>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</si>
  <si>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</si>
  <si>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</si>
  <si>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</si>
  <si>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</si>
  <si>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</si>
  <si>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</si>
  <si>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</si>
  <si>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</si>
  <si>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</si>
  <si>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</si>
  <si>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</si>
  <si>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</si>
  <si>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</si>
  <si>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</si>
  <si>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</si>
  <si>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</si>
  <si>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</si>
  <si>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</si>
  <si>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</si>
  <si>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</si>
  <si>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</si>
  <si>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</si>
  <si>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</si>
  <si>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</si>
  <si>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</si>
  <si>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</si>
  <si>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</si>
  <si>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</si>
  <si>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</si>
  <si>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</si>
  <si>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</si>
  <si>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</si>
  <si>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</si>
  <si>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</si>
  <si>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</si>
  <si>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</si>
  <si>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</si>
  <si>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</si>
  <si>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</si>
  <si>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</si>
  <si>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</si>
  <si>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</si>
  <si>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</si>
  <si>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</si>
  <si>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</si>
  <si>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</si>
  <si>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</si>
  <si>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</si>
  <si>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</si>
  <si>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</si>
  <si>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</si>
  <si>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</si>
  <si>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</si>
  <si>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</si>
  <si>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</si>
  <si>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</si>
  <si>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</si>
  <si>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</si>
  <si>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</si>
  <si>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</si>
  <si>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</si>
  <si>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</si>
  <si>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</si>
  <si>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</si>
  <si>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</si>
  <si>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</si>
  <si>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</si>
  <si>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</si>
  <si>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</si>
  <si>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</si>
  <si>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</si>
  <si>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</si>
  <si>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</si>
  <si>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</si>
  <si>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</si>
  <si>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</si>
  <si>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</si>
  <si>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</si>
  <si>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</si>
  <si>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</si>
  <si>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</si>
  <si>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</si>
  <si>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</si>
  <si>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</si>
  <si>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</si>
  <si>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</si>
  <si>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</si>
  <si>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</si>
  <si>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</si>
  <si>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</si>
  <si>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</si>
  <si>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</si>
  <si>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</si>
  <si>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</si>
  <si>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</si>
  <si>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</si>
  <si>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</si>
  <si>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</si>
  <si>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</si>
  <si>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</si>
  <si>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</si>
  <si>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</si>
  <si>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</si>
  <si>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</si>
  <si>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</si>
  <si>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</si>
  <si>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</si>
  <si>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</si>
  <si>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</si>
  <si>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</si>
  <si>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</si>
  <si>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</si>
  <si>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</si>
  <si>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</si>
  <si>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</si>
  <si>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</si>
  <si>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</si>
  <si>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</si>
  <si>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</si>
  <si>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</si>
  <si>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</si>
  <si>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</si>
  <si>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</si>
  <si>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</si>
  <si>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</si>
  <si>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</si>
  <si>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</si>
  <si>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</si>
  <si>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</si>
  <si>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</si>
  <si>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</si>
  <si>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</si>
  <si>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</si>
  <si>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</si>
  <si>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</si>
  <si>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</si>
  <si>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</si>
  <si>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</si>
  <si>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</si>
  <si>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</si>
  <si>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</si>
  <si>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</si>
  <si>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</si>
  <si>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</si>
  <si>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</si>
  <si>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</si>
  <si>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</si>
  <si>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</si>
  <si>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</si>
  <si>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</si>
  <si>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</si>
  <si>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</si>
  <si>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</si>
  <si>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</si>
  <si>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</si>
  <si>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</si>
  <si>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</si>
  <si>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</si>
  <si>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</si>
  <si>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</si>
  <si>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</si>
  <si>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</si>
  <si>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</si>
  <si>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</si>
  <si>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</si>
  <si>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</si>
  <si>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</si>
  <si>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</si>
  <si>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</si>
  <si>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</si>
  <si>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</si>
  <si>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</si>
  <si>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</si>
  <si>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</si>
  <si>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</si>
  <si>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</si>
  <si>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</si>
  <si>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</si>
  <si>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</si>
  <si>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</si>
  <si>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</si>
  <si>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</si>
  <si>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</si>
  <si>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</si>
  <si>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</si>
  <si>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</si>
  <si>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</si>
  <si>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</si>
  <si>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</si>
  <si>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</si>
  <si>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</si>
  <si>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</si>
  <si>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</si>
  <si>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</si>
  <si>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</si>
  <si>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</si>
  <si>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</si>
  <si>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</si>
  <si>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</si>
  <si>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</si>
  <si>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</si>
  <si>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</si>
  <si>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</si>
  <si>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</si>
  <si>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</si>
  <si>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</si>
  <si>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</si>
  <si>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</si>
  <si>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</si>
  <si>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</si>
  <si>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</si>
  <si>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</si>
  <si>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</si>
  <si>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</si>
  <si>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</si>
  <si>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</si>
  <si>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</si>
  <si>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</si>
  <si>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</si>
  <si>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</si>
  <si>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</si>
  <si>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</si>
  <si>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</si>
  <si>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</si>
  <si>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</si>
  <si>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</si>
  <si>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</si>
  <si>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</si>
  <si>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</si>
  <si>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</si>
  <si>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</si>
  <si>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</si>
  <si>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</si>
  <si>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</si>
  <si>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</si>
  <si>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</si>
  <si>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</si>
  <si>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</si>
  <si>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</si>
  <si>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</si>
  <si>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</si>
  <si>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</si>
  <si>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</si>
  <si>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</si>
  <si>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</si>
  <si>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</si>
  <si>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</si>
  <si>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</si>
  <si>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</si>
  <si>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</si>
  <si>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</si>
  <si>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</si>
  <si>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</si>
  <si>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</si>
  <si>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</si>
  <si>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</si>
  <si>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</si>
  <si>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</si>
  <si>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</si>
  <si>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</si>
  <si>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</si>
  <si>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</si>
  <si>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</si>
  <si>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</si>
  <si>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</si>
  <si>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</si>
  <si>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</si>
  <si>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</si>
  <si>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</si>
  <si>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</si>
  <si>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</si>
  <si>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</si>
  <si>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</si>
  <si>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</si>
  <si>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</si>
  <si>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</si>
  <si>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</si>
  <si>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</si>
  <si>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</si>
  <si>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</si>
  <si>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</si>
  <si>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</si>
  <si>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</si>
  <si>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</si>
  <si>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</si>
  <si>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</si>
  <si>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</si>
  <si>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</si>
  <si>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</si>
  <si>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</si>
  <si>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</si>
  <si>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</si>
  <si>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</si>
  <si>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</si>
  <si>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</si>
  <si>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</si>
  <si>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</si>
  <si>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</si>
  <si>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</si>
  <si>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</si>
  <si>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</si>
  <si>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</si>
  <si>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</si>
  <si>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</si>
  <si>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</si>
  <si>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</si>
  <si>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</si>
  <si>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</si>
  <si>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</si>
  <si>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</si>
  <si>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</si>
  <si>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</si>
  <si>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</si>
  <si>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</si>
  <si>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</si>
  <si>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</si>
  <si>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</si>
  <si>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</si>
  <si>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</si>
  <si>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</si>
  <si>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</si>
  <si>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</si>
  <si>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</si>
  <si>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</si>
  <si>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</si>
  <si>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</si>
  <si>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</si>
  <si>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</si>
  <si>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</si>
  <si>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</si>
  <si>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</si>
  <si>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</si>
  <si>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</si>
  <si>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</si>
  <si>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</si>
  <si>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</si>
  <si>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</si>
  <si>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</si>
  <si>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</si>
  <si>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</si>
  <si>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</si>
  <si>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</si>
  <si>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</si>
  <si>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</si>
  <si>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</si>
  <si>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</si>
  <si>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</si>
  <si>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</si>
  <si>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</si>
  <si>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</si>
  <si>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</si>
  <si>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</si>
  <si>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</si>
  <si>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</si>
  <si>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</si>
  <si>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</si>
  <si>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</si>
  <si>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</si>
  <si>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</si>
  <si>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</si>
  <si>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</si>
  <si>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</si>
  <si>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</si>
  <si>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</si>
  <si>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</si>
  <si>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</si>
  <si>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</si>
  <si>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</si>
  <si>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</si>
  <si>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</si>
  <si>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</si>
  <si>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</si>
  <si>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</si>
  <si>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</si>
  <si>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</si>
  <si>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</si>
  <si>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</si>
  <si>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</si>
  <si>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</si>
  <si>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</si>
  <si>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</si>
  <si>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</si>
  <si>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</si>
  <si>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</si>
  <si>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</si>
  <si>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</si>
  <si>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</si>
  <si>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</si>
  <si>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</si>
  <si>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</si>
  <si>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</si>
  <si>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</si>
  <si>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</si>
  <si>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</si>
  <si>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</si>
  <si>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</si>
  <si>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</si>
  <si>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</si>
  <si>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</si>
  <si>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</si>
  <si>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</si>
  <si>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</si>
  <si>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</si>
  <si>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</si>
  <si>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</si>
  <si>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</si>
  <si>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</si>
  <si>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</si>
  <si>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</si>
  <si>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</si>
  <si>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</si>
  <si>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</si>
  <si>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</si>
  <si>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</si>
  <si>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</si>
  <si>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</si>
  <si>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</si>
  <si>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</si>
  <si>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</si>
  <si>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</si>
  <si>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</si>
  <si>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</si>
  <si>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</si>
  <si>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</si>
  <si>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</si>
  <si>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</si>
  <si>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</si>
  <si>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</si>
  <si>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</si>
  <si>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</si>
  <si>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</si>
  <si>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</si>
  <si>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</si>
  <si>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</si>
  <si>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</si>
  <si>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</si>
  <si>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</si>
  <si>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</si>
  <si>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</si>
  <si>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</si>
  <si>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</si>
  <si>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</si>
  <si>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</si>
  <si>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</si>
  <si>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</si>
  <si>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</si>
  <si>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</si>
  <si>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</si>
  <si>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</si>
  <si>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</si>
  <si>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</si>
  <si>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</si>
  <si>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</si>
  <si>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</si>
  <si>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</si>
  <si>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</si>
  <si>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</si>
  <si>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</si>
  <si>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</si>
  <si>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</si>
  <si>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</si>
  <si>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</si>
  <si>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</si>
  <si>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</si>
  <si>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</si>
  <si>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</si>
  <si>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</si>
  <si>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</si>
  <si>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</si>
  <si>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</si>
  <si>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</si>
  <si>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</si>
  <si>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</si>
  <si>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</si>
  <si>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</si>
  <si>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</si>
  <si>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</si>
  <si>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</si>
  <si>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</si>
  <si>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</si>
  <si>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</si>
  <si>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</si>
  <si>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</si>
  <si>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</si>
  <si>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</si>
  <si>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</si>
  <si>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</si>
  <si>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</si>
  <si>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</si>
  <si>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</si>
  <si>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</si>
  <si>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</si>
  <si>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</si>
  <si>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</si>
  <si>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</si>
  <si>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</si>
  <si>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</si>
  <si>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</si>
  <si>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</si>
  <si>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</si>
  <si>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</si>
  <si>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</si>
  <si>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</si>
  <si>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</si>
  <si>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</si>
  <si>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</si>
  <si>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</si>
  <si>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</si>
  <si>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</si>
  <si>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</si>
  <si>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</si>
  <si>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</si>
  <si>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</si>
  <si>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</si>
  <si>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</si>
  <si>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</si>
  <si>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</si>
  <si>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</si>
  <si>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</si>
  <si>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</si>
  <si>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</si>
  <si>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</si>
  <si>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</si>
  <si>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</si>
  <si>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</si>
  <si>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</si>
  <si>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</si>
  <si>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</si>
  <si>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</si>
  <si>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</si>
  <si>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</si>
  <si>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</si>
  <si>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</si>
  <si>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</si>
  <si>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</si>
  <si>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</si>
  <si>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</si>
  <si>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</si>
  <si>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</si>
  <si>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</si>
  <si>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</si>
  <si>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</si>
  <si>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</si>
  <si>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</si>
  <si>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</si>
  <si>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</si>
  <si>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</si>
  <si>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</si>
  <si>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</si>
  <si>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</si>
  <si>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</si>
  <si>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</si>
  <si>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</si>
  <si>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</si>
  <si>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</si>
  <si>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</si>
  <si>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</si>
  <si>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</si>
  <si>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</si>
  <si>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</si>
  <si>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</si>
  <si>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</si>
  <si>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</si>
  <si>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</si>
  <si>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</si>
  <si>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</si>
  <si>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</si>
  <si>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</si>
  <si>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</si>
  <si>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</si>
  <si>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</si>
  <si>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</si>
  <si>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</si>
  <si>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</si>
  <si>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</si>
  <si>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</si>
  <si>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</si>
  <si>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</si>
  <si>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</si>
  <si>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</si>
  <si>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</si>
  <si>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</si>
  <si>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</si>
  <si>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</si>
  <si>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</si>
  <si>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</si>
  <si>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</si>
  <si>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</si>
  <si>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</si>
  <si>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</si>
  <si>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</si>
  <si>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</si>
  <si>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</si>
  <si>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</si>
  <si>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</si>
  <si>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</si>
  <si>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</si>
  <si>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</si>
  <si>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</si>
  <si>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</si>
  <si>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</si>
  <si>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</si>
  <si>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</si>
  <si>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</si>
  <si>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</si>
  <si>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</si>
  <si>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</si>
  <si>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</si>
  <si>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</si>
  <si>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</si>
  <si>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</si>
  <si>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</si>
  <si>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</si>
  <si>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</si>
  <si>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</si>
  <si>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</si>
  <si>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</si>
  <si>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</si>
  <si>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</si>
  <si>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</si>
  <si>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</si>
  <si>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</si>
  <si>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</si>
  <si>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</si>
  <si>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</si>
  <si>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</si>
  <si>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</si>
  <si>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</si>
  <si>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</si>
  <si>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</si>
  <si>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</si>
  <si>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</si>
  <si>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</si>
  <si>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</si>
  <si>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</si>
  <si>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</si>
  <si>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</si>
  <si>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</si>
  <si>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</si>
  <si>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</si>
  <si>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</si>
  <si>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</si>
  <si>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</si>
  <si>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</si>
  <si>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</si>
  <si>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</si>
  <si>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</si>
  <si>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</si>
  <si>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</si>
  <si>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</si>
  <si>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</si>
  <si>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</si>
  <si>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</si>
  <si>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</si>
  <si>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</si>
  <si>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</si>
  <si>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</si>
  <si>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</si>
  <si>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</si>
  <si>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</si>
  <si>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</si>
  <si>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</si>
  <si>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</si>
  <si>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</si>
  <si>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</si>
  <si>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</si>
  <si>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</si>
  <si>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</si>
  <si>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</si>
  <si>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</si>
  <si>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</si>
  <si>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</si>
  <si>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</si>
  <si>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</si>
  <si>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</si>
  <si>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</si>
  <si>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</si>
  <si>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</si>
  <si>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</si>
  <si>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</si>
  <si>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</si>
  <si>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</si>
  <si>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</si>
  <si>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</si>
  <si>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</si>
  <si>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</si>
  <si>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</si>
  <si>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</si>
  <si>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</si>
  <si>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</si>
  <si>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</si>
  <si>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</si>
  <si>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</si>
  <si>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</si>
  <si>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</si>
  <si>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</si>
  <si>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</si>
  <si>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</si>
  <si>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</si>
  <si>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</si>
  <si>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</si>
  <si>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</si>
  <si>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</si>
  <si>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</si>
  <si>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</si>
  <si>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</si>
  <si>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</si>
  <si>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</si>
  <si>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</si>
  <si>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</si>
  <si>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</si>
  <si>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</si>
  <si>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</si>
  <si>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</si>
  <si>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</si>
  <si>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</si>
  <si>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</si>
  <si>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</si>
  <si>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</si>
  <si>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</si>
  <si>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</si>
  <si>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</si>
  <si>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</si>
  <si>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</si>
  <si>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</si>
  <si>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</si>
  <si>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</si>
  <si>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</si>
  <si>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</si>
  <si>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</si>
  <si>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</si>
  <si>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</si>
  <si>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</si>
  <si>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</si>
  <si>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</si>
  <si>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</si>
  <si>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</si>
  <si>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</si>
  <si>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</si>
  <si>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</si>
  <si>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</si>
  <si>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</si>
  <si>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</si>
  <si>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</si>
  <si>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</si>
  <si>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</si>
  <si>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</si>
  <si>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</si>
  <si>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</si>
  <si>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</si>
  <si>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</si>
  <si>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</si>
  <si>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</si>
  <si>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</si>
  <si>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</si>
  <si>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</si>
  <si>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</si>
  <si>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</si>
  <si>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</si>
  <si>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</si>
  <si>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</si>
  <si>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</si>
  <si>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</si>
  <si>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</si>
  <si>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</si>
  <si>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</si>
  <si>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</si>
  <si>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</si>
  <si>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</si>
  <si>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</si>
  <si>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</si>
  <si>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</si>
  <si>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</si>
  <si>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</si>
  <si>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</si>
  <si>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</si>
  <si>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</si>
  <si>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</si>
  <si>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</si>
  <si>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</si>
  <si>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</si>
  <si>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</si>
  <si>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</si>
  <si>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</si>
  <si>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</si>
  <si>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</si>
  <si>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</si>
  <si>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</si>
  <si>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</si>
  <si>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</si>
  <si>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</si>
  <si>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</si>
  <si>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</si>
  <si>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</si>
  <si>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</si>
  <si>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</si>
  <si>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</si>
  <si>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</si>
  <si>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</si>
  <si>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</si>
  <si>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</si>
  <si>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</si>
  <si>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</si>
  <si>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</si>
  <si>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</si>
  <si>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</si>
  <si>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</si>
  <si>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</si>
  <si>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</si>
  <si>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</si>
  <si>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</si>
  <si>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</si>
  <si>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</si>
  <si>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</si>
  <si>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</si>
  <si>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</si>
  <si>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</si>
  <si>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</si>
  <si>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</si>
  <si>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</si>
  <si>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</si>
  <si>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</si>
  <si>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</si>
  <si>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</si>
  <si>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</si>
  <si>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</si>
  <si>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</si>
  <si>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</si>
  <si>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</si>
  <si>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</si>
  <si>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</si>
  <si>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</si>
  <si>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</si>
  <si>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</si>
  <si>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</si>
  <si>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</si>
  <si>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</si>
  <si>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</si>
  <si>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</si>
  <si>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</si>
  <si>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</si>
  <si>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</si>
  <si>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</si>
  <si>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</si>
  <si>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</si>
  <si>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</si>
  <si>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</si>
  <si>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</si>
  <si>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</si>
  <si>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</si>
  <si>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</si>
  <si>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</si>
  <si>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</si>
  <si>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</si>
  <si>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</si>
  <si>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</si>
  <si>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</si>
  <si>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</si>
  <si>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</si>
  <si>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</si>
  <si>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</si>
  <si>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</si>
  <si>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</si>
  <si>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</si>
  <si>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</si>
  <si>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</si>
  <si>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</si>
  <si>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</si>
  <si>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</si>
  <si>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</si>
  <si>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</si>
  <si>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</si>
  <si>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</si>
  <si>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</si>
  <si>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</si>
  <si>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</si>
  <si>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</si>
  <si>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</si>
  <si>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</si>
  <si>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</si>
  <si>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</si>
  <si>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</si>
  <si>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</si>
  <si>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</si>
  <si>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</si>
  <si>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</si>
  <si>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</si>
  <si>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</si>
  <si>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</si>
  <si>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</si>
  <si>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</si>
  <si>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</si>
  <si>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</si>
  <si>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</si>
  <si>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</si>
  <si>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</si>
  <si>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</si>
  <si>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</si>
  <si>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</si>
  <si>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</si>
  <si>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</si>
  <si>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</si>
  <si>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</si>
  <si>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</si>
  <si>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</si>
  <si>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</si>
  <si>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</si>
  <si>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</si>
  <si>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</si>
  <si>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</si>
  <si>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</si>
  <si>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</si>
  <si>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</si>
  <si>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</si>
  <si>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</si>
  <si>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</si>
  <si>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</si>
  <si>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</si>
  <si>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</si>
  <si>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</si>
  <si>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</si>
  <si>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</si>
  <si>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</si>
  <si>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</si>
  <si>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</si>
  <si>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</si>
  <si>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</si>
  <si>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</si>
  <si>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</si>
  <si>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</si>
  <si>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</si>
  <si>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</si>
  <si>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</si>
  <si>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</si>
  <si>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</si>
  <si>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</si>
  <si>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</si>
  <si>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</si>
  <si>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</si>
  <si>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</si>
  <si>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</si>
  <si>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</si>
  <si>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</si>
  <si>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</si>
  <si>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</si>
  <si>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</si>
  <si>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</si>
  <si>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</si>
  <si>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</si>
  <si>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</si>
  <si>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</si>
  <si>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</si>
  <si>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</si>
  <si>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</si>
  <si>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</si>
  <si>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</si>
  <si>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</si>
  <si>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</si>
  <si>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</si>
  <si>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</si>
  <si>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</si>
  <si>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</si>
  <si>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</si>
  <si>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</si>
  <si>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</si>
  <si>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</si>
  <si>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</si>
  <si>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</si>
  <si>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</si>
  <si>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</si>
  <si>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</si>
  <si>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</si>
  <si>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</si>
  <si>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</si>
  <si>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</si>
  <si>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</si>
  <si>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</si>
  <si>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</si>
  <si>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</si>
  <si>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</si>
  <si>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</si>
  <si>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</si>
  <si>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</si>
  <si>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</si>
  <si>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</si>
  <si>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</si>
  <si>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</si>
  <si>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</si>
  <si>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</si>
  <si>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</si>
  <si>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</si>
  <si>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</si>
  <si>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</si>
  <si>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</si>
  <si>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</si>
  <si>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</si>
  <si>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</si>
  <si>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</si>
  <si>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</si>
  <si>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</si>
  <si>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</si>
  <si>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</si>
  <si>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</si>
  <si>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</si>
  <si>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</si>
  <si>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</si>
  <si>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</si>
  <si>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</si>
  <si>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</si>
  <si>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</si>
  <si>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</si>
  <si>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</si>
  <si>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</si>
  <si>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</si>
  <si>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</si>
  <si>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</si>
  <si>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</si>
  <si>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</si>
  <si>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</si>
  <si>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</si>
  <si>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</si>
  <si>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</si>
  <si>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</si>
  <si>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</si>
  <si>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</si>
  <si>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</si>
  <si>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</si>
  <si>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</si>
  <si>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</si>
  <si>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</si>
  <si>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</si>
  <si>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</si>
  <si>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</si>
  <si>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</si>
  <si>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</si>
  <si>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</si>
  <si>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</si>
  <si>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</si>
  <si>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</si>
  <si>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</si>
  <si>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</si>
  <si>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</si>
  <si>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</si>
  <si>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</si>
  <si>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</si>
  <si>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</si>
  <si>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</si>
  <si>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</si>
  <si>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</si>
  <si>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</si>
  <si>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</si>
  <si>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</si>
  <si>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</si>
  <si>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</si>
  <si>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</si>
  <si>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</si>
  <si>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</si>
  <si>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</si>
  <si>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</si>
  <si>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</si>
  <si>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</si>
  <si>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</si>
  <si>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</si>
  <si>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</si>
  <si>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</si>
  <si>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</si>
  <si>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</si>
  <si>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</si>
  <si>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</si>
  <si>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</si>
  <si>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</si>
  <si>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</si>
  <si>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</si>
  <si>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</si>
  <si>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</si>
  <si>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</si>
  <si>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</si>
  <si>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</si>
  <si>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</si>
  <si>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</si>
  <si>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</si>
  <si>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</si>
  <si>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</si>
  <si>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</si>
  <si>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</si>
  <si>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</si>
  <si>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</si>
  <si>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</si>
  <si>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</si>
  <si>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</si>
  <si>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</si>
  <si>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</si>
  <si>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</si>
  <si>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</si>
  <si>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</si>
  <si>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</si>
  <si>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</si>
  <si>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</si>
  <si>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</si>
  <si>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</si>
  <si>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</si>
  <si>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</si>
  <si>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</si>
  <si>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</si>
  <si>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</si>
  <si>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</si>
  <si>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</si>
  <si>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</si>
  <si>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</si>
  <si>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</si>
  <si>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</si>
  <si>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</si>
  <si>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</si>
  <si>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</si>
  <si>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</si>
  <si>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</si>
  <si>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</si>
  <si>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</si>
  <si>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</si>
  <si>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</si>
  <si>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</si>
  <si>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</si>
  <si>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</si>
  <si>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</si>
  <si>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</si>
  <si>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</si>
  <si>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</si>
  <si>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</si>
  <si>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</si>
  <si>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</si>
  <si>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</si>
  <si>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</si>
  <si>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</si>
  <si>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</si>
  <si>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</si>
  <si>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</si>
  <si>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</si>
  <si>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</si>
  <si>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</si>
  <si>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</si>
  <si>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</si>
  <si>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</si>
  <si>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</si>
  <si>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</si>
  <si>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</si>
  <si>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</si>
  <si>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</si>
  <si>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</si>
  <si>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</si>
  <si>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</si>
  <si>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</si>
  <si>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</si>
  <si>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</si>
  <si>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</si>
  <si>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</si>
  <si>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</si>
  <si>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</si>
  <si>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</si>
  <si>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</si>
  <si>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</si>
  <si>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</si>
  <si>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</si>
  <si>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</si>
  <si>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</si>
  <si>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</si>
  <si>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</si>
  <si>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</si>
  <si>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</si>
  <si>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</si>
  <si>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</si>
  <si>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</si>
  <si>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</si>
  <si>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</si>
  <si>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</si>
  <si>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</si>
  <si>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</si>
  <si>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</si>
  <si>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</si>
  <si>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</si>
  <si>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</si>
  <si>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</si>
  <si>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</si>
  <si>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</si>
  <si>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</si>
  <si>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</si>
  <si>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</si>
  <si>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</si>
  <si>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</si>
  <si>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</si>
  <si>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</si>
  <si>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</si>
  <si>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</si>
  <si>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</si>
  <si>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</si>
  <si>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</si>
  <si>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</si>
  <si>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</si>
  <si>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</si>
  <si>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</si>
  <si>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</si>
  <si>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</si>
  <si>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</si>
  <si>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</si>
  <si>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</si>
  <si>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</si>
  <si>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</si>
  <si>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</si>
  <si>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</si>
  <si>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</si>
  <si>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</si>
  <si>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</si>
  <si>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</si>
  <si>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</si>
  <si>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</si>
  <si>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</si>
  <si>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</si>
  <si>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</si>
  <si>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</si>
  <si>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</si>
  <si>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</si>
  <si>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</si>
  <si>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</si>
  <si>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</si>
  <si>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</si>
  <si>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</si>
  <si>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</si>
  <si>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</si>
  <si>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</si>
  <si>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</si>
  <si>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</si>
  <si>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</si>
  <si>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</si>
  <si>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</si>
  <si>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</si>
  <si>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</si>
  <si>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</si>
  <si>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</si>
  <si>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</si>
  <si>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</si>
  <si>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</si>
  <si>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</si>
  <si>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</si>
  <si>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</si>
  <si>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</si>
  <si>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</si>
  <si>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</si>
  <si>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</si>
  <si>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</si>
  <si>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</si>
  <si>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</si>
  <si>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</si>
  <si>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</si>
  <si>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</si>
  <si>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</si>
  <si>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</si>
  <si>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</si>
  <si>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</si>
  <si>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</si>
  <si>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</si>
  <si>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</si>
  <si>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</si>
  <si>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</si>
  <si>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</si>
  <si>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</si>
  <si>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</si>
  <si>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</si>
  <si>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</si>
  <si>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</si>
  <si>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</si>
  <si>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</si>
  <si>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</si>
  <si>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</si>
  <si>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</si>
  <si>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</si>
  <si>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</si>
  <si>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</si>
  <si>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</si>
  <si>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</si>
  <si>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</si>
  <si>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</si>
  <si>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</si>
  <si>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</si>
  <si>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</si>
  <si>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</si>
  <si>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</si>
  <si>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</si>
  <si>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</si>
  <si>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</si>
  <si>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</si>
  <si>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</si>
  <si>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</si>
  <si>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</si>
  <si>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</si>
  <si>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</si>
  <si>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</si>
  <si>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</si>
  <si>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</si>
  <si>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</si>
  <si>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</si>
  <si>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</si>
  <si>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</si>
  <si>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</si>
  <si>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</si>
  <si>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</si>
  <si>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</si>
  <si>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</si>
  <si>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</si>
  <si>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</si>
  <si>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</si>
  <si>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</si>
  <si>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</si>
  <si>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</si>
  <si>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</si>
  <si>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</si>
  <si>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</si>
  <si>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</si>
  <si>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</si>
  <si>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</si>
  <si>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</si>
  <si>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</si>
  <si>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</si>
  <si>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</si>
  <si>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</si>
  <si>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</si>
  <si>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</si>
  <si>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</si>
  <si>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</si>
  <si>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</si>
  <si>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</si>
  <si>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</si>
  <si>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</si>
  <si>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</si>
  <si>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</si>
  <si>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</si>
  <si>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</si>
  <si>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</si>
  <si>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</si>
  <si>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</si>
  <si>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</si>
  <si>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</si>
  <si>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</si>
  <si>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</si>
  <si>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</si>
  <si>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</si>
  <si>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</si>
  <si>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</si>
  <si>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</si>
  <si>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</si>
  <si>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</si>
  <si>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</si>
  <si>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</si>
  <si>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</si>
  <si>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</si>
  <si>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</si>
  <si>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</si>
  <si>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</si>
  <si>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</si>
  <si>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</si>
  <si>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</si>
  <si>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</si>
  <si>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</si>
  <si>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</si>
  <si>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</si>
  <si>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</si>
  <si>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</si>
  <si>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</si>
  <si>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</si>
  <si>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</si>
  <si>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</si>
  <si>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</si>
  <si>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</si>
  <si>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</si>
  <si>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</si>
  <si>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</si>
  <si>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</si>
  <si>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</si>
  <si>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</si>
  <si>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</si>
  <si>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</si>
  <si>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</si>
  <si>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</si>
  <si>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</si>
  <si>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</si>
  <si>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</si>
  <si>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</si>
  <si>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</si>
  <si>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</si>
  <si>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</si>
  <si>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</si>
  <si>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</si>
  <si>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</si>
  <si>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</si>
  <si>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</si>
  <si>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</si>
  <si>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</si>
  <si>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</si>
  <si>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</si>
  <si>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</si>
  <si>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</si>
  <si>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</si>
  <si>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</si>
  <si>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</si>
  <si>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</si>
  <si>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</si>
  <si>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</si>
  <si>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</si>
  <si>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</si>
  <si>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</si>
  <si>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</si>
  <si>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</si>
  <si>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</si>
  <si>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</si>
  <si>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</si>
  <si>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</si>
  <si>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</si>
  <si>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</si>
  <si>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</si>
  <si>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</si>
  <si>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</si>
  <si>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</si>
  <si>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</si>
  <si>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</si>
  <si>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</si>
  <si>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</si>
  <si>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</si>
  <si>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</si>
  <si>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</si>
  <si>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</si>
  <si>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</si>
  <si>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</si>
  <si>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</si>
  <si>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</si>
  <si>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</si>
  <si>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</si>
  <si>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</si>
  <si>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</si>
  <si>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</si>
  <si>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</si>
  <si>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</si>
  <si>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</si>
  <si>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</si>
  <si>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</si>
  <si>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</si>
  <si>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</si>
  <si>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</si>
  <si>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</si>
  <si>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</si>
  <si>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</si>
  <si>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</si>
  <si>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</si>
  <si>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</si>
  <si>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</si>
  <si>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</si>
  <si>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</si>
  <si>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</si>
  <si>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</si>
  <si>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</si>
  <si>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</si>
  <si>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</si>
  <si>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</si>
  <si>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</si>
  <si>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</si>
  <si>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</si>
  <si>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</si>
  <si>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</si>
  <si>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</si>
  <si>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</si>
  <si>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</si>
  <si>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</si>
  <si>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</si>
  <si>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</si>
  <si>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</si>
  <si>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</si>
  <si>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</si>
  <si>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</si>
  <si>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</si>
  <si>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</si>
  <si>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</si>
  <si>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</si>
  <si>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</si>
  <si>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</si>
  <si>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</si>
  <si>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</si>
  <si>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</si>
  <si>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</si>
  <si>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</si>
  <si>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</si>
  <si>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</si>
  <si>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</si>
  <si>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</si>
  <si>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</si>
  <si>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</si>
  <si>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</si>
  <si>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</si>
  <si>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</si>
  <si>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</si>
  <si>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</si>
  <si>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</si>
  <si>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</si>
  <si>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</si>
  <si>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</si>
  <si>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</si>
  <si>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</si>
  <si>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</si>
  <si>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</si>
  <si>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</si>
  <si>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</si>
  <si>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</si>
  <si>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</si>
  <si>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</si>
  <si>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</si>
  <si>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</si>
  <si>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</si>
  <si>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</si>
  <si>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</si>
  <si>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</si>
  <si>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</si>
  <si>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</si>
  <si>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</si>
  <si>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</si>
  <si>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</si>
  <si>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</si>
  <si>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</si>
  <si>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</si>
  <si>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</si>
  <si>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</si>
  <si>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</si>
  <si>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</si>
  <si>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</si>
  <si>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</si>
  <si>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</si>
  <si>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</si>
  <si>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</si>
  <si>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</si>
  <si>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</si>
  <si>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</si>
  <si>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</si>
  <si>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</si>
  <si>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</si>
  <si>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</si>
  <si>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</si>
  <si>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</si>
  <si>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</si>
  <si>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</si>
  <si>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</si>
  <si>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</si>
  <si>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</si>
  <si>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</si>
  <si>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</si>
  <si>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</si>
  <si>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</si>
  <si>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</si>
  <si>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</si>
  <si>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</si>
  <si>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</si>
  <si>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</si>
  <si>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</si>
  <si>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</si>
  <si>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</si>
  <si>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</si>
  <si>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</si>
  <si>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</si>
  <si>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</si>
  <si>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</si>
  <si>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</si>
  <si>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</si>
  <si>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</si>
  <si>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</si>
  <si>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</si>
  <si>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</si>
  <si>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</si>
  <si>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</si>
  <si>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</si>
  <si>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</si>
  <si>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</si>
  <si>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</si>
  <si>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</si>
  <si>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</si>
  <si>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</si>
  <si>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</si>
  <si>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</si>
  <si>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</si>
  <si>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</si>
  <si>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</si>
  <si>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</si>
  <si>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</si>
  <si>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</si>
  <si>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</si>
  <si>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</si>
  <si>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</si>
  <si>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</si>
  <si>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</si>
  <si>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</si>
  <si>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</si>
  <si>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</si>
  <si>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</si>
  <si>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</si>
  <si>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</si>
  <si>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</si>
  <si>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</si>
  <si>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</si>
  <si>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</si>
  <si>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</si>
  <si>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</si>
  <si>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</si>
  <si>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</si>
  <si>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</si>
  <si>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</si>
  <si>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</si>
  <si>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</si>
  <si>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</si>
  <si>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</si>
  <si>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</si>
  <si>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</si>
  <si>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</si>
  <si>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</si>
  <si>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</si>
  <si>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</si>
  <si>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</si>
  <si>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</si>
  <si>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</si>
  <si>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</si>
  <si>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</si>
  <si>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</si>
  <si>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</si>
  <si>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</si>
  <si>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</si>
  <si>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</si>
  <si>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</si>
  <si>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</si>
  <si>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</si>
  <si>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</si>
  <si>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</si>
  <si>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</si>
  <si>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</si>
  <si>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</si>
  <si>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</si>
  <si>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</si>
  <si>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</si>
  <si>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</si>
  <si>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</si>
  <si>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</si>
  <si>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</si>
  <si>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</si>
  <si>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</si>
  <si>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</si>
  <si>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</si>
  <si>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</si>
  <si>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</si>
  <si>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</si>
  <si>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</si>
  <si>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</si>
  <si>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</si>
  <si>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</si>
  <si>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</si>
  <si>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</si>
  <si>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</si>
  <si>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</si>
  <si>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</si>
  <si>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</si>
  <si>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</si>
  <si>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</si>
  <si>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</si>
  <si>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</si>
  <si>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</si>
  <si>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</si>
  <si>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</si>
  <si>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</si>
  <si>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</si>
  <si>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</si>
  <si>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</si>
  <si>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</si>
  <si>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</si>
  <si>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</si>
  <si>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</si>
  <si>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</si>
  <si>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</si>
  <si>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</si>
  <si>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</si>
  <si>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</si>
  <si>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</si>
  <si>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</si>
  <si>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</si>
  <si>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</si>
  <si>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</si>
  <si>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</si>
  <si>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</si>
  <si>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</si>
  <si>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</si>
  <si>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</si>
  <si>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</si>
  <si>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</si>
  <si>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</si>
  <si>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</si>
  <si>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</si>
  <si>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</si>
  <si>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</si>
  <si>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</si>
  <si>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</si>
  <si>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</si>
  <si>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</si>
  <si>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</si>
  <si>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</si>
  <si>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</si>
  <si>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</si>
  <si>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</si>
  <si>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</si>
  <si>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</si>
  <si>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</si>
  <si>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</si>
  <si>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</si>
  <si>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</si>
  <si>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</si>
  <si>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</si>
  <si>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</si>
  <si>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</si>
  <si>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</si>
  <si>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</si>
  <si>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</si>
  <si>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</si>
  <si>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</si>
  <si>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</si>
  <si>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</si>
  <si>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</si>
  <si>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</si>
  <si>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</si>
  <si>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</si>
  <si>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</si>
  <si>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</si>
  <si>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</si>
  <si>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</si>
  <si>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</si>
  <si>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</si>
  <si>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</si>
  <si>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</si>
  <si>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</si>
  <si>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</si>
  <si>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</si>
  <si>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</si>
  <si>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</si>
  <si>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</si>
  <si>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</si>
  <si>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</si>
  <si>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</si>
  <si>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</si>
  <si>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</si>
  <si>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</si>
  <si>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</si>
  <si>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</si>
  <si>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</si>
  <si>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</si>
  <si>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</si>
  <si>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</si>
  <si>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</si>
  <si>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</si>
  <si>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</si>
  <si>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</si>
  <si>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</si>
  <si>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</si>
  <si>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</si>
  <si>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</si>
  <si>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</si>
  <si>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</si>
  <si>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</si>
  <si>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</si>
  <si>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</si>
  <si>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</si>
  <si>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</si>
  <si>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</si>
  <si>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</si>
  <si>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</si>
  <si>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</si>
  <si>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</si>
  <si>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</si>
  <si>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</si>
  <si>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</si>
  <si>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</si>
  <si>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</si>
  <si>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</si>
  <si>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</si>
  <si>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</si>
  <si>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</si>
  <si>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</si>
  <si>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</si>
  <si>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</si>
  <si>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</si>
  <si>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</si>
  <si>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</si>
  <si>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</si>
  <si>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</si>
  <si>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</si>
  <si>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</si>
  <si>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</si>
  <si>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</si>
  <si>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</si>
  <si>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</si>
  <si>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</si>
  <si>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</si>
  <si>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</si>
  <si>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</si>
  <si>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</si>
  <si>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</si>
  <si>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</si>
  <si>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</si>
  <si>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</si>
  <si>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</si>
  <si>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</si>
  <si>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</si>
  <si>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</si>
  <si>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</si>
  <si>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</si>
  <si>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</si>
  <si>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</si>
  <si>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</si>
  <si>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</si>
  <si>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</si>
  <si>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</si>
  <si>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</si>
  <si>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</si>
  <si>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</si>
  <si>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</si>
  <si>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</si>
  <si>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</si>
  <si>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</si>
  <si>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</si>
  <si>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</si>
  <si>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</si>
  <si>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</si>
  <si>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</si>
  <si>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</si>
  <si>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</si>
  <si>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</si>
  <si>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</si>
  <si>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</si>
  <si>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</si>
  <si>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</si>
  <si>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</si>
  <si>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</si>
  <si>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</si>
  <si>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</si>
  <si>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</si>
  <si>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</si>
  <si>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</si>
  <si>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</si>
  <si>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</si>
  <si>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</si>
  <si>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</si>
  <si>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</si>
  <si>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</si>
  <si>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</si>
  <si>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</si>
  <si>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</si>
  <si>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</si>
  <si>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</si>
  <si>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</si>
  <si>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</si>
  <si>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</si>
  <si>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</si>
  <si>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</si>
  <si>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</si>
  <si>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</si>
  <si>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</si>
  <si>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</si>
  <si>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</si>
  <si>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</si>
  <si>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</si>
  <si>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</si>
  <si>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</si>
  <si>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</si>
  <si>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</si>
  <si>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</si>
  <si>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</si>
  <si>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</si>
  <si>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</si>
  <si>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</si>
  <si>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</si>
  <si>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</si>
  <si>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</si>
  <si>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</si>
  <si>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</si>
  <si>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</si>
  <si>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</si>
  <si>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</si>
  <si>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</si>
  <si>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</si>
  <si>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</si>
  <si>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</si>
  <si>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</si>
  <si>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</si>
  <si>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</si>
  <si>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</si>
  <si>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</si>
  <si>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</si>
  <si>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</si>
  <si>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</si>
  <si>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</si>
  <si>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</si>
  <si>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</si>
  <si>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</si>
  <si>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</si>
  <si>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</si>
  <si>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</si>
  <si>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</si>
  <si>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</si>
  <si>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</si>
  <si>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</si>
  <si>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</si>
  <si>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</si>
  <si>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</si>
  <si>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</si>
  <si>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</si>
  <si>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</si>
  <si>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</si>
  <si>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</si>
  <si>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</si>
  <si>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</si>
  <si>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</si>
  <si>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</si>
  <si>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</si>
  <si>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</si>
  <si>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</si>
  <si>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</si>
  <si>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</si>
  <si>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</si>
  <si>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</si>
  <si>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</si>
  <si>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</si>
  <si>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</si>
  <si>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</si>
  <si>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</si>
  <si>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</si>
  <si>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</si>
  <si>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</si>
  <si>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</si>
  <si>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</si>
  <si>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</si>
  <si>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</si>
  <si>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</si>
  <si>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</si>
  <si>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</si>
  <si>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</si>
  <si>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</si>
  <si>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</si>
  <si>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</si>
  <si>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</si>
  <si>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</si>
  <si>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</si>
  <si>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</si>
  <si>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</si>
  <si>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</si>
  <si>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</si>
  <si>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</si>
  <si>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</si>
  <si>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</si>
  <si>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</si>
  <si>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</si>
  <si>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</si>
  <si>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</si>
  <si>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</si>
  <si>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</si>
  <si>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</si>
  <si>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</si>
  <si>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</si>
  <si>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</si>
  <si>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</si>
  <si>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</si>
  <si>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</si>
  <si>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</si>
  <si>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</si>
  <si>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</si>
  <si>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</si>
  <si>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</si>
  <si>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</si>
  <si>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</si>
  <si>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</si>
  <si>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</si>
  <si>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</si>
  <si>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</si>
  <si>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</si>
  <si>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</si>
  <si>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</si>
  <si>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</si>
  <si>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</si>
  <si>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</si>
  <si>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</si>
  <si>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</si>
  <si>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</si>
  <si>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</si>
  <si>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</si>
  <si>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</si>
  <si>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</si>
  <si>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</si>
  <si>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</si>
  <si>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</si>
  <si>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</si>
  <si>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</si>
  <si>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</si>
  <si>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</si>
  <si>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</si>
  <si>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</si>
  <si>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</si>
  <si>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</si>
  <si>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</si>
  <si>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</si>
  <si>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</si>
  <si>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</si>
  <si>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</si>
  <si>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</si>
  <si>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</si>
  <si>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</si>
  <si>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</si>
  <si>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</si>
  <si>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</si>
  <si>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</si>
  <si>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</si>
  <si>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</si>
  <si>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</si>
  <si>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</si>
  <si>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</si>
  <si>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</si>
  <si>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</si>
  <si>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</si>
  <si>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</si>
  <si>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</si>
  <si>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</si>
  <si>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</si>
  <si>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</si>
  <si>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</si>
  <si>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</si>
  <si>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</si>
  <si>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</si>
  <si>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</si>
  <si>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</si>
  <si>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</si>
  <si>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</si>
  <si>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</si>
  <si>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</si>
  <si>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</si>
  <si>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</si>
  <si>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</si>
  <si>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</si>
  <si>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</si>
  <si>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</si>
  <si>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</si>
  <si>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</si>
  <si>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</si>
  <si>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</si>
  <si>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</si>
  <si>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</si>
  <si>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</si>
  <si>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</si>
  <si>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</si>
  <si>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</si>
  <si>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</si>
  <si>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</si>
  <si>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</si>
  <si>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</si>
  <si>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</si>
  <si>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</si>
  <si>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</si>
  <si>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</si>
  <si>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</si>
  <si>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</si>
  <si>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</si>
  <si>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</si>
  <si>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</si>
  <si>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</si>
  <si>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</si>
  <si>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</si>
  <si>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</si>
  <si>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</si>
  <si>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</si>
  <si>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</si>
  <si>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</si>
  <si>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</si>
  <si>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</si>
  <si>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</si>
  <si>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</si>
  <si>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</si>
  <si>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</si>
  <si>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</si>
  <si>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</si>
  <si>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</si>
  <si>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</si>
  <si>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</si>
  <si>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</si>
  <si>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</si>
  <si>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</si>
  <si>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</si>
  <si>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</si>
  <si>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</si>
  <si>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</si>
  <si>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</si>
  <si>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</si>
  <si>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</si>
  <si>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</si>
  <si>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</si>
  <si>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</si>
  <si>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</si>
  <si>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</si>
  <si>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</si>
  <si>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</si>
  <si>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</si>
  <si>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</si>
  <si>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</si>
  <si>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</si>
  <si>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</si>
  <si>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</si>
  <si>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</si>
  <si>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</si>
  <si>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</si>
  <si>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</si>
  <si>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</si>
  <si>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</si>
  <si>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</si>
  <si>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</si>
  <si>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</si>
  <si>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</si>
  <si>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</si>
  <si>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</si>
  <si>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</si>
  <si>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</si>
  <si>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</si>
  <si>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</si>
  <si>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</si>
  <si>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</si>
  <si>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</si>
  <si>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</si>
  <si>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</si>
  <si>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</si>
  <si>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</si>
  <si>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</si>
  <si>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</si>
  <si>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</si>
  <si>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</si>
  <si>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</si>
  <si>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</si>
  <si>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</si>
  <si>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</si>
  <si>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</si>
  <si>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</si>
  <si>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</si>
  <si>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</si>
  <si>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</si>
  <si>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</si>
  <si>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</si>
  <si>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</si>
  <si>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</si>
  <si>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</si>
  <si>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</si>
  <si>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</si>
  <si>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</si>
  <si>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</si>
  <si>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</si>
  <si>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</si>
  <si>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</si>
  <si>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</si>
  <si>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</si>
  <si>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</si>
  <si>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</si>
  <si>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</si>
  <si>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</si>
  <si>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</si>
  <si>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</si>
  <si>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</si>
  <si>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</si>
  <si>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</si>
  <si>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</si>
  <si>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</si>
  <si>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</si>
  <si>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</si>
  <si>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</si>
  <si>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</si>
  <si>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</si>
  <si>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</si>
  <si>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</si>
  <si>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</si>
  <si>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</si>
  <si>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</si>
  <si>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</si>
  <si>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</si>
  <si>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</si>
  <si>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</si>
  <si>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</si>
  <si>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</si>
  <si>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</si>
  <si>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</si>
  <si>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</si>
  <si>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</si>
  <si>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</si>
  <si>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</si>
  <si>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</si>
  <si>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</si>
  <si>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</si>
  <si>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</si>
  <si>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</si>
  <si>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</si>
  <si>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</si>
  <si>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</si>
  <si>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</si>
  <si>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</si>
  <si>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</si>
  <si>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</si>
  <si>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</si>
  <si>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</si>
  <si>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</si>
  <si>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</si>
  <si>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</si>
  <si>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</si>
  <si>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</si>
  <si>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</si>
  <si>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</si>
  <si>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</si>
  <si>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</si>
  <si>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</si>
  <si>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</si>
  <si>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</si>
  <si>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</si>
  <si>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</si>
  <si>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</si>
  <si>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</si>
  <si>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</si>
  <si>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</si>
  <si>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</si>
  <si>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</si>
  <si>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</si>
  <si>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</si>
  <si>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</si>
  <si>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</si>
  <si>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</si>
  <si>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</si>
  <si>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</si>
  <si>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</si>
  <si>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</si>
  <si>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</si>
  <si>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</si>
  <si>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</si>
  <si>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</si>
  <si>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</si>
  <si>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</si>
  <si>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</si>
  <si>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</si>
  <si>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</si>
  <si>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</si>
  <si>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</si>
  <si>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</si>
  <si>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</si>
  <si>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</si>
  <si>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</si>
  <si>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</si>
  <si>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</si>
  <si>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</si>
  <si>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</si>
  <si>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</si>
  <si>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</si>
  <si>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</si>
  <si>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</si>
  <si>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</si>
  <si>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</si>
  <si>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</si>
  <si>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</si>
  <si>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</si>
  <si>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</si>
  <si>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</si>
  <si>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</si>
  <si>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</si>
  <si>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</si>
  <si>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</si>
  <si>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</si>
  <si>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</si>
  <si>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</si>
  <si>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</si>
  <si>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</si>
  <si>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</si>
  <si>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</si>
  <si>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</si>
  <si>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</si>
  <si>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</si>
  <si>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</si>
  <si>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</si>
  <si>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</si>
  <si>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</si>
  <si>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</si>
  <si>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</si>
  <si>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</si>
  <si>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</si>
  <si>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</si>
  <si>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</si>
  <si>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</si>
  <si>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</si>
  <si>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</si>
  <si>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</si>
  <si>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</si>
  <si>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</si>
  <si>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</si>
  <si>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</si>
  <si>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</si>
  <si>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</si>
  <si>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</si>
  <si>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</si>
  <si>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</si>
  <si>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</si>
  <si>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</si>
  <si>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</si>
  <si>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</si>
  <si>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</si>
  <si>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</si>
  <si>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</si>
  <si>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</si>
  <si>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</si>
  <si>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</si>
  <si>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</si>
  <si>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</si>
  <si>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</si>
  <si>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</si>
  <si>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</si>
  <si>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</si>
  <si>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</si>
  <si>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</si>
  <si>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</si>
  <si>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</si>
  <si>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</si>
  <si>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</si>
  <si>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</si>
  <si>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</si>
  <si>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</si>
  <si>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</si>
  <si>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</si>
  <si>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</si>
  <si>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</si>
  <si>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</si>
  <si>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</si>
  <si>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</si>
  <si>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</si>
  <si>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</si>
  <si>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</si>
  <si>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</si>
  <si>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</si>
  <si>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</si>
  <si>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</si>
  <si>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</si>
  <si>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</si>
  <si>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</si>
  <si>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</si>
  <si>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</si>
  <si>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</si>
  <si>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</si>
  <si>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</si>
  <si>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</si>
  <si>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</si>
  <si>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</si>
  <si>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</si>
  <si>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</si>
  <si>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</si>
  <si>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</si>
  <si>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</si>
  <si>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</si>
  <si>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</si>
  <si>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</si>
  <si>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</si>
  <si>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</si>
  <si>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</si>
  <si>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</si>
  <si>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</si>
  <si>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</si>
  <si>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</si>
  <si>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</si>
  <si>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</si>
  <si>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</si>
  <si>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</si>
  <si>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</si>
  <si>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</si>
  <si>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</si>
  <si>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</si>
  <si>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</si>
  <si>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</si>
  <si>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</si>
  <si>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</si>
  <si>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</si>
  <si>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</si>
  <si>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</si>
  <si>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</si>
  <si>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</si>
  <si>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</si>
  <si>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</si>
  <si>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</si>
  <si>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</si>
  <si>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</si>
  <si>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</si>
  <si>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</si>
  <si>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</si>
  <si>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</si>
  <si>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</si>
  <si>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</si>
  <si>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</si>
  <si>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</si>
  <si>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</si>
  <si>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</si>
  <si>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</si>
  <si>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</si>
  <si>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</si>
  <si>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</si>
  <si>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</si>
  <si>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</si>
  <si>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</si>
  <si>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</si>
  <si>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</si>
  <si>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</si>
  <si>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</si>
  <si>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</si>
  <si>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</si>
  <si>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</si>
  <si>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</si>
  <si>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</si>
  <si>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</si>
  <si>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</si>
  <si>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</si>
  <si>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</si>
  <si>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</si>
  <si>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</si>
  <si>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</si>
  <si>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</si>
  <si>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</si>
  <si>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</si>
  <si>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</si>
  <si>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</si>
  <si>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</si>
  <si>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</si>
  <si>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</si>
  <si>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</si>
  <si>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</si>
  <si>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</si>
  <si>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</si>
  <si>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</si>
  <si>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</si>
  <si>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</si>
  <si>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</si>
  <si>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</si>
  <si>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</si>
  <si>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</si>
  <si>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</si>
  <si>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</si>
  <si>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</si>
  <si>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</si>
  <si>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</si>
  <si>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</si>
  <si>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</si>
  <si>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</si>
  <si>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</si>
  <si>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</si>
  <si>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</si>
  <si>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</si>
  <si>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</si>
  <si>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</si>
  <si>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</si>
  <si>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</si>
  <si>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</si>
  <si>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</si>
  <si>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</si>
  <si>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</si>
  <si>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</si>
  <si>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</si>
  <si>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</si>
  <si>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</si>
  <si>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</si>
  <si>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</si>
  <si>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</si>
  <si>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</si>
  <si>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</si>
  <si>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</si>
  <si>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</si>
  <si>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</si>
  <si>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</si>
  <si>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</si>
  <si>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</si>
  <si>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</si>
  <si>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</si>
  <si>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</si>
  <si>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</si>
  <si>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</si>
  <si>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</si>
  <si>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</si>
  <si>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</si>
  <si>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</si>
  <si>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</si>
  <si>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</si>
  <si>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</si>
  <si>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</si>
  <si>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</si>
  <si>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</si>
  <si>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</si>
  <si>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</si>
  <si>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</si>
  <si>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</si>
  <si>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</si>
  <si>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</si>
  <si>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</si>
  <si>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</si>
  <si>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</si>
  <si>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</si>
  <si>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</si>
  <si>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</si>
  <si>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</si>
  <si>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</si>
  <si>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</si>
  <si>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</si>
  <si>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</si>
  <si>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</si>
  <si>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</si>
  <si>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</si>
  <si>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</si>
  <si>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</si>
  <si>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</si>
  <si>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</si>
  <si>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</si>
  <si>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</si>
  <si>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</si>
  <si>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</si>
  <si>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</si>
  <si>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</si>
  <si>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</si>
  <si>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</si>
  <si>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</si>
  <si>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</si>
  <si>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</si>
  <si>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</si>
  <si>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</si>
  <si>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</si>
  <si>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</si>
  <si>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</si>
  <si>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</si>
  <si>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</si>
  <si>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</si>
  <si>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</si>
  <si>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</si>
  <si>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</si>
  <si>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</si>
  <si>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</si>
  <si>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</si>
  <si>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</si>
  <si>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</si>
  <si>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</si>
  <si>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</si>
  <si>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</si>
  <si>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</si>
  <si>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</si>
  <si>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</si>
  <si>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</si>
  <si>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</si>
  <si>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</si>
  <si>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</si>
  <si>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</si>
  <si>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</si>
  <si>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</si>
  <si>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</si>
  <si>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</si>
  <si>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</si>
  <si>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</si>
  <si>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</si>
  <si>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</si>
  <si>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</si>
  <si>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</si>
  <si>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</si>
  <si>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</si>
  <si>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</si>
  <si>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</si>
  <si>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</si>
  <si>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</si>
  <si>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</si>
  <si>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</si>
  <si>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</si>
  <si>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</si>
  <si>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</si>
  <si>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</si>
  <si>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</si>
  <si>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</si>
  <si>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</si>
  <si>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</si>
  <si>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</si>
  <si>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</si>
  <si>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</si>
  <si>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</si>
  <si>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</si>
  <si>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</si>
  <si>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</si>
  <si>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</si>
  <si>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</si>
  <si>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</si>
  <si>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</si>
  <si>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</si>
  <si>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</si>
  <si>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</si>
  <si>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</si>
  <si>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</si>
  <si>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</si>
  <si>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</si>
  <si>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</si>
  <si>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</si>
  <si>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</si>
  <si>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</si>
  <si>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</si>
  <si>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</si>
  <si>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</si>
  <si>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</si>
  <si>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</si>
  <si>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</si>
  <si>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</si>
  <si>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</si>
  <si>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</si>
  <si>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</si>
  <si>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</si>
  <si>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</si>
  <si>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</si>
  <si>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</si>
  <si>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</si>
  <si>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</si>
  <si>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</si>
  <si>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</si>
  <si>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</si>
  <si>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</si>
  <si>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</si>
  <si>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</si>
  <si>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</si>
  <si>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</si>
  <si>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</si>
  <si>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</si>
  <si>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</si>
  <si>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</si>
  <si>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</si>
  <si>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</si>
  <si>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</si>
  <si>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</si>
  <si>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</si>
  <si>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</si>
  <si>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</si>
  <si>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</si>
  <si>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</si>
  <si>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</si>
  <si>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</si>
  <si>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</si>
  <si>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</si>
  <si>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</si>
  <si>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</si>
  <si>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</si>
  <si>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</si>
  <si>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</si>
  <si>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</si>
  <si>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</si>
  <si>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</si>
  <si>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</si>
  <si>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</si>
  <si>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</si>
  <si>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</si>
  <si>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</si>
  <si>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</si>
  <si>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</si>
  <si>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</si>
  <si>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</si>
  <si>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</si>
  <si>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</si>
  <si>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</si>
  <si>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</si>
  <si>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</si>
  <si>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</si>
  <si>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</si>
  <si>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</si>
  <si>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</si>
  <si>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</si>
  <si>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</si>
  <si>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</si>
  <si>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</si>
  <si>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</si>
  <si>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</si>
  <si>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</si>
  <si>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</si>
  <si>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</si>
  <si>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</si>
  <si>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</si>
  <si>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</si>
  <si>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</si>
  <si>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</si>
  <si>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</si>
  <si>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</si>
  <si>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</si>
  <si>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</si>
  <si>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</si>
  <si>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</si>
  <si>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</si>
  <si>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</si>
  <si>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</si>
  <si>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</si>
  <si>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</si>
  <si>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</si>
  <si>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</si>
  <si>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</si>
  <si>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</si>
  <si>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</si>
  <si>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</si>
  <si>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</si>
  <si>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</si>
  <si>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</si>
  <si>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</si>
  <si>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</si>
  <si>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</si>
  <si>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</si>
  <si>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</si>
  <si>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</si>
  <si>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</si>
  <si>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</si>
  <si>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</si>
  <si>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</si>
  <si>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</si>
  <si>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</si>
  <si>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</si>
  <si>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</si>
  <si>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</si>
  <si>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</si>
  <si>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</si>
  <si>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</si>
  <si>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</si>
  <si>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</si>
  <si>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</si>
  <si>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</si>
  <si>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</si>
  <si>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</si>
  <si>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</si>
  <si>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</si>
  <si>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</si>
  <si>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</si>
  <si>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</si>
  <si>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</si>
  <si>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</si>
  <si>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</si>
  <si>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</si>
  <si>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</si>
  <si>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</si>
  <si>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</si>
  <si>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</si>
  <si>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</si>
  <si>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</si>
  <si>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</si>
  <si>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</si>
  <si>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</si>
  <si>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</si>
  <si>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</si>
  <si>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</si>
  <si>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</si>
  <si>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</si>
  <si>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</si>
  <si>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</si>
  <si>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</si>
  <si>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</si>
  <si>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</si>
  <si>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</si>
  <si>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</si>
  <si>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</si>
  <si>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</si>
  <si>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</si>
  <si>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</si>
  <si>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</si>
  <si>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</si>
  <si>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</si>
  <si>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</si>
  <si>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</si>
  <si>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</si>
  <si>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</si>
  <si>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</si>
  <si>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</si>
  <si>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</si>
  <si>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</si>
  <si>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</si>
  <si>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</si>
  <si>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</si>
  <si>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</si>
  <si>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</si>
  <si>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</si>
  <si>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</si>
  <si>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</si>
  <si>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</si>
  <si>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</si>
  <si>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</si>
  <si>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</si>
  <si>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</si>
  <si>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</si>
  <si>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</si>
  <si>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</si>
  <si>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</si>
  <si>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</si>
  <si>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</si>
  <si>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</si>
  <si>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</si>
  <si>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</si>
  <si>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</si>
  <si>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</si>
  <si>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</si>
  <si>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</si>
  <si>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</si>
  <si>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</si>
  <si>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</si>
  <si>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</si>
  <si>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</si>
  <si>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</si>
  <si>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</si>
  <si>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</si>
  <si>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</si>
  <si>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</si>
  <si>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</si>
  <si>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</si>
  <si>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</si>
  <si>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</si>
  <si>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</si>
  <si>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</si>
  <si>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</si>
  <si>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</si>
  <si>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</si>
  <si>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</si>
  <si>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</si>
  <si>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</si>
  <si>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</si>
  <si>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</si>
  <si>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</si>
  <si>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</si>
  <si>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</si>
  <si>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</si>
  <si>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</si>
  <si>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</si>
  <si>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</si>
  <si>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</si>
  <si>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</si>
  <si>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</si>
  <si>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</si>
  <si>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</si>
  <si>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</si>
  <si>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</si>
  <si>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</si>
  <si>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</si>
  <si>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</si>
  <si>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</si>
  <si>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</si>
  <si>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</si>
  <si>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</si>
  <si>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</si>
  <si>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</si>
  <si>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</si>
  <si>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</si>
  <si>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</si>
  <si>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</si>
  <si>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</si>
  <si>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</si>
  <si>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</si>
  <si>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</si>
  <si>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</si>
  <si>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</si>
  <si>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</si>
  <si>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</si>
  <si>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</si>
  <si>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</si>
  <si>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</si>
  <si>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</si>
  <si>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</si>
  <si>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</si>
  <si>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</si>
  <si>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</si>
  <si>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</si>
  <si>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</si>
  <si>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</si>
  <si>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</si>
  <si>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</si>
  <si>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</si>
  <si>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</si>
  <si>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</si>
  <si>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</si>
  <si>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</si>
  <si>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</si>
  <si>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</si>
  <si>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</si>
  <si>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</si>
  <si>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</si>
  <si>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</si>
  <si>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</si>
  <si>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</si>
  <si>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</si>
  <si>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</si>
  <si>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</si>
  <si>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</si>
  <si>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</si>
  <si>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</si>
  <si>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</si>
  <si>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</si>
  <si>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</si>
  <si>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</si>
  <si>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</si>
  <si>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</si>
  <si>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</si>
  <si>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</si>
  <si>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</si>
  <si>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</si>
  <si>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</si>
  <si>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</si>
  <si>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</si>
  <si>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</si>
  <si>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</si>
  <si>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</si>
  <si>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</si>
  <si>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</si>
  <si>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</si>
  <si>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</si>
  <si>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</si>
  <si>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</si>
  <si>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</si>
  <si>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</si>
  <si>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</si>
  <si>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</si>
  <si>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</si>
  <si>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</si>
  <si>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</si>
  <si>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</si>
  <si>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</si>
  <si>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</si>
  <si>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</si>
  <si>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</si>
  <si>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</si>
  <si>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</si>
  <si>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</si>
  <si>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</si>
  <si>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</si>
  <si>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</si>
  <si>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</si>
  <si>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</si>
  <si>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</si>
  <si>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</si>
  <si>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</si>
  <si>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</si>
  <si>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</si>
  <si>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</si>
  <si>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</si>
  <si>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</si>
  <si>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</si>
  <si>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</si>
  <si>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</si>
  <si>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</si>
  <si>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</si>
  <si>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</si>
  <si>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</si>
  <si>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</si>
  <si>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</si>
  <si>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</si>
  <si>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</si>
  <si>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</si>
  <si>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</si>
  <si>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</si>
  <si>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</si>
  <si>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</si>
  <si>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</si>
  <si>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</si>
  <si>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</si>
  <si>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</si>
  <si>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</si>
  <si>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</si>
  <si>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</si>
  <si>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</si>
  <si>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</si>
  <si>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</si>
  <si>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</si>
  <si>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</si>
  <si>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</si>
  <si>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</si>
  <si>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</si>
  <si>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</si>
  <si>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</si>
  <si>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</si>
  <si>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</si>
  <si>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</si>
  <si>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</si>
  <si>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</si>
  <si>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</si>
  <si>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</si>
  <si>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</si>
  <si>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</si>
  <si>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</si>
  <si>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</si>
  <si>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</si>
  <si>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</si>
  <si>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</si>
  <si>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</si>
  <si>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</si>
  <si>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</si>
  <si>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</si>
  <si>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</si>
  <si>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</si>
  <si>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</si>
  <si>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</si>
  <si>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</si>
  <si>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</si>
  <si>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</si>
  <si>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</si>
  <si>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</si>
  <si>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</si>
  <si>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</si>
  <si>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</si>
  <si>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</si>
  <si>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</si>
  <si>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</si>
  <si>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</si>
  <si>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</si>
  <si>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</si>
  <si>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</si>
  <si>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</si>
  <si>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</si>
  <si>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</si>
  <si>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</si>
  <si>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</si>
  <si>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</si>
  <si>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</si>
  <si>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</si>
  <si>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</si>
  <si>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</si>
  <si>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</si>
  <si>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</si>
  <si>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</si>
  <si>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</si>
  <si>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</si>
  <si>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</si>
  <si>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</si>
  <si>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</si>
  <si>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</si>
  <si>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</si>
  <si>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</si>
  <si>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</si>
  <si>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</si>
  <si>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</si>
  <si>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</si>
  <si>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</si>
  <si>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</si>
  <si>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</si>
  <si>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</si>
  <si>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</si>
  <si>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</si>
  <si>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</si>
  <si>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</si>
  <si>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</si>
  <si>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</si>
  <si>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</si>
  <si>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</si>
  <si>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</si>
  <si>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</si>
  <si>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</si>
  <si>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</si>
  <si>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</si>
  <si>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</si>
  <si>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</si>
  <si>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</si>
  <si>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</si>
  <si>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</si>
  <si>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</si>
  <si>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</si>
  <si>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</si>
  <si>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</si>
  <si>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</si>
  <si>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</si>
  <si>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</si>
  <si>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</si>
  <si>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</si>
  <si>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</si>
  <si>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</si>
  <si>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</si>
  <si>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</si>
  <si>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</si>
  <si>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</si>
  <si>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</si>
  <si>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</si>
  <si>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</si>
  <si>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</si>
  <si>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</si>
  <si>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</si>
  <si>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</si>
  <si>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</si>
  <si>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</si>
  <si>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</si>
  <si>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</si>
  <si>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</si>
  <si>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</si>
  <si>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</si>
  <si>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</si>
  <si>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</si>
  <si>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</si>
  <si>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</si>
  <si>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</si>
  <si>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</si>
  <si>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</si>
  <si>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</si>
  <si>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</si>
  <si>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</si>
  <si>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</si>
  <si>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</si>
  <si>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</si>
  <si>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</si>
  <si>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</si>
  <si>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</si>
  <si>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</si>
  <si>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</si>
  <si>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</si>
  <si>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</si>
  <si>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</si>
  <si>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</si>
  <si>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</si>
  <si>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</si>
  <si>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</si>
  <si>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</si>
  <si>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</si>
  <si>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</si>
  <si>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</si>
  <si>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</si>
  <si>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</si>
  <si>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</si>
  <si>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</si>
  <si>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</si>
  <si>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</si>
  <si>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</si>
  <si>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</si>
  <si>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</si>
  <si>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</si>
  <si>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</si>
  <si>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</si>
  <si>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</si>
  <si>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</si>
  <si>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</si>
  <si>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</si>
  <si>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</si>
  <si>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</si>
  <si>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</si>
  <si>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</si>
  <si>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</si>
  <si>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</si>
  <si>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</si>
  <si>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</si>
  <si>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</si>
  <si>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</si>
  <si>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</si>
  <si>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</si>
  <si>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</si>
  <si>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</si>
  <si>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</si>
  <si>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</si>
  <si>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</si>
  <si>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</si>
  <si>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</si>
  <si>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</si>
  <si>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</si>
  <si>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</si>
  <si>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</si>
  <si>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</si>
  <si>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</si>
  <si>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</si>
  <si>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</si>
  <si>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</si>
  <si>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</si>
  <si>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</si>
  <si>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</si>
  <si>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</si>
  <si>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</si>
  <si>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</si>
  <si>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</si>
  <si>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</si>
  <si>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</si>
  <si>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</si>
  <si>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</si>
  <si>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</si>
  <si>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</si>
  <si>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</si>
  <si>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</si>
  <si>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</si>
  <si>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</si>
  <si>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</si>
  <si>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</si>
  <si>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</si>
  <si>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</si>
  <si>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</si>
  <si>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</si>
  <si>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</si>
  <si>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</si>
  <si>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</si>
  <si>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</si>
  <si>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</si>
  <si>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</si>
  <si>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</si>
  <si>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</si>
  <si>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</si>
  <si>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</si>
  <si>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</si>
  <si>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</si>
  <si>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</si>
  <si>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</si>
  <si>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</si>
  <si>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</si>
  <si>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</si>
  <si>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</si>
  <si>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</si>
  <si>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</si>
  <si>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</si>
  <si>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</si>
  <si>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</si>
  <si>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</si>
  <si>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</si>
  <si>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</si>
  <si>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</si>
  <si>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</si>
  <si>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</si>
  <si>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</si>
  <si>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</si>
  <si>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</si>
  <si>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</si>
  <si>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</si>
  <si>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</si>
  <si>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</si>
  <si>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</si>
  <si>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</si>
  <si>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</si>
  <si>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</si>
  <si>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</si>
  <si>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</si>
  <si>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</si>
  <si>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</si>
  <si>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</si>
  <si>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</si>
  <si>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</si>
  <si>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</si>
  <si>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</si>
  <si>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</si>
  <si>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</si>
  <si>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</si>
  <si>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</si>
  <si>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</si>
  <si>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</si>
  <si>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</si>
  <si>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</si>
  <si>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</si>
  <si>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</si>
  <si>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</si>
  <si>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</si>
  <si>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</si>
  <si>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</si>
  <si>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</si>
  <si>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</si>
  <si>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</si>
  <si>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</si>
  <si>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</si>
  <si>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</si>
  <si>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</si>
  <si>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</si>
  <si>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</si>
  <si>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</si>
  <si>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</si>
  <si>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</si>
  <si>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</si>
  <si>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</si>
  <si>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</si>
  <si>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</si>
  <si>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</si>
  <si>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</si>
  <si>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</si>
  <si>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</si>
  <si>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</si>
  <si>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</si>
  <si>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</si>
  <si>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</si>
  <si>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</si>
  <si>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</si>
  <si>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</si>
  <si>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</si>
  <si>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</si>
  <si>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</si>
  <si>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</si>
  <si>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</si>
  <si>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</si>
  <si>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</si>
  <si>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</si>
  <si>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</si>
  <si>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</si>
  <si>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</si>
  <si>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</si>
  <si>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</si>
  <si>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</si>
  <si>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</si>
  <si>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</si>
  <si>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</si>
  <si>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</si>
  <si>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</si>
  <si>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</si>
  <si>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</si>
  <si>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</si>
  <si>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</si>
  <si>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</si>
  <si>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</si>
  <si>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</si>
  <si>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</si>
  <si>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</si>
  <si>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</si>
  <si>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</si>
  <si>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</si>
  <si>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</si>
  <si>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</si>
  <si>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</si>
  <si>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</si>
  <si>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</si>
  <si>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</si>
  <si>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</si>
  <si>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</si>
  <si>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</si>
  <si>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</si>
  <si>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</si>
  <si>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</si>
  <si>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</si>
  <si>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</si>
  <si>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</si>
  <si>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</si>
  <si>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</si>
  <si>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</si>
  <si>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</si>
  <si>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</si>
  <si>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</si>
  <si>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</si>
  <si>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</si>
  <si>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</si>
  <si>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</si>
  <si>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</si>
  <si>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</si>
  <si>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</si>
  <si>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</si>
  <si>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</si>
  <si>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</si>
  <si>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</si>
  <si>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</si>
  <si>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</si>
  <si>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</si>
  <si>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</si>
  <si>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</si>
  <si>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</si>
  <si>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</si>
  <si>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</si>
  <si>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</si>
  <si>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</si>
  <si>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</si>
  <si>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</si>
  <si>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</si>
  <si>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</si>
  <si>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</si>
  <si>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</si>
  <si>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</si>
  <si>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</si>
  <si>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</si>
  <si>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</si>
  <si>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</si>
  <si>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</si>
  <si>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</si>
  <si>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</si>
  <si>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</si>
  <si>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</si>
  <si>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</si>
  <si>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</si>
  <si>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</si>
  <si>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</si>
  <si>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</si>
  <si>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</si>
  <si>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</si>
  <si>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</si>
  <si>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</si>
  <si>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</si>
  <si>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</si>
  <si>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</si>
  <si>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</si>
  <si>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</si>
  <si>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</si>
  <si>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</si>
  <si>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</si>
  <si>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</si>
  <si>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</si>
  <si>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</si>
  <si>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</si>
  <si>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</si>
  <si>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</si>
  <si>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</si>
  <si>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</si>
  <si>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</si>
  <si>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</si>
  <si>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</si>
  <si>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</si>
  <si>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</si>
  <si>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</si>
  <si>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</si>
  <si>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</si>
  <si>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</si>
  <si>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</si>
  <si>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</si>
  <si>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</si>
  <si>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</si>
  <si>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</si>
  <si>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</si>
  <si>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</si>
  <si>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</si>
  <si>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</si>
  <si>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</si>
  <si>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</si>
  <si>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</si>
  <si>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</si>
  <si>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</si>
  <si>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</si>
  <si>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</si>
  <si>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</si>
  <si>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</si>
  <si>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</si>
  <si>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</si>
  <si>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</si>
  <si>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</si>
  <si>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</si>
  <si>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</si>
  <si>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</si>
  <si>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</si>
  <si>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</si>
  <si>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</si>
  <si>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</si>
  <si>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</si>
  <si>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</si>
  <si>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</si>
  <si>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</si>
  <si>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</si>
  <si>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</si>
  <si>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</si>
  <si>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</si>
  <si>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</si>
  <si>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</si>
  <si>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</si>
  <si>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</si>
  <si>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</si>
  <si>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</si>
  <si>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</si>
  <si>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</si>
  <si>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</si>
  <si>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</si>
  <si>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</si>
  <si>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</si>
  <si>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</si>
  <si>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</si>
  <si>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</si>
  <si>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</si>
  <si>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</si>
  <si>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</si>
  <si>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</si>
  <si>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</si>
  <si>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</si>
  <si>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</si>
  <si>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</si>
  <si>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</si>
  <si>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</si>
  <si>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</si>
  <si>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</si>
  <si>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</si>
  <si>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</si>
  <si>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</si>
  <si>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</si>
  <si>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</si>
  <si>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</si>
  <si>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</si>
  <si>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</si>
  <si>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</si>
  <si>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</si>
  <si>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</si>
  <si>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</si>
  <si>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</si>
  <si>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</si>
  <si>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</si>
  <si>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</si>
  <si>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</si>
  <si>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</si>
  <si>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</si>
  <si>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</si>
  <si>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</si>
  <si>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</si>
  <si>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</si>
  <si>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</si>
  <si>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</si>
  <si>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</si>
  <si>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</si>
  <si>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</si>
  <si>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</si>
  <si>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</si>
  <si>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</si>
  <si>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</si>
  <si>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</si>
  <si>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</si>
  <si>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</si>
  <si>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</si>
  <si>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</si>
  <si>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</si>
  <si>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</si>
  <si>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</si>
  <si>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</si>
  <si>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</si>
  <si>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</si>
  <si>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</si>
  <si>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</si>
  <si>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</si>
  <si>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</si>
  <si>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</si>
  <si>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</si>
  <si>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</si>
  <si>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</si>
  <si>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</si>
  <si>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</si>
  <si>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</si>
  <si>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</si>
  <si>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</si>
  <si>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</si>
  <si>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</si>
  <si>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</si>
  <si>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</si>
  <si>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</si>
  <si>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</si>
  <si>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</si>
  <si>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</si>
  <si>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</si>
  <si>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</si>
  <si>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</si>
  <si>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</si>
  <si>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</si>
  <si>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</si>
  <si>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</si>
  <si>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</si>
  <si>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</si>
  <si>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</si>
  <si>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</si>
  <si>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</si>
  <si>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</si>
  <si>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</si>
  <si>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</si>
  <si>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</si>
  <si>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</si>
  <si>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</si>
  <si>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</si>
  <si>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</si>
  <si>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</si>
  <si>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</si>
  <si>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</si>
  <si>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</si>
  <si>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</si>
  <si>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</si>
  <si>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</si>
  <si>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</si>
  <si>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</si>
  <si>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</si>
  <si>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</si>
  <si>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</si>
  <si>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</si>
  <si>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</si>
  <si>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</si>
  <si>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</si>
  <si>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</si>
  <si>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</si>
  <si>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</si>
  <si>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</si>
  <si>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</si>
  <si>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</si>
  <si>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</si>
  <si>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</si>
  <si>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</si>
  <si>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</si>
  <si>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</si>
  <si>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</si>
  <si>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</si>
  <si>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</si>
  <si>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</si>
  <si>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</si>
  <si>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</si>
  <si>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</si>
  <si>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</si>
  <si>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</si>
  <si>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</si>
  <si>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</si>
  <si>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</si>
  <si>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</si>
  <si>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</si>
  <si>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</si>
  <si>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</si>
  <si>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</si>
  <si>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</si>
  <si>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</si>
  <si>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</si>
  <si>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</si>
  <si>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</si>
  <si>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</si>
  <si>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</si>
  <si>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</si>
  <si>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</si>
  <si>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</si>
  <si>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</si>
  <si>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</si>
  <si>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</si>
  <si>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</si>
  <si>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</si>
  <si>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</si>
  <si>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</si>
  <si>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</si>
  <si>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</si>
  <si>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</si>
  <si>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</si>
  <si>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</si>
  <si>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</si>
  <si>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</si>
  <si>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</si>
  <si>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</si>
  <si>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</si>
  <si>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</si>
  <si>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</si>
  <si>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</si>
  <si>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</si>
  <si>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</si>
  <si>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</si>
  <si>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</si>
  <si>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</si>
  <si>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</si>
  <si>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</si>
  <si>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</si>
  <si>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</si>
  <si>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</si>
  <si>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</si>
  <si>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</si>
  <si>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</si>
  <si>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</si>
  <si>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</si>
  <si>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</si>
  <si>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</si>
  <si>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</si>
  <si>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</si>
  <si>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</si>
  <si>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</si>
  <si>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</si>
  <si>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</si>
  <si>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</si>
  <si>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</si>
  <si>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</si>
  <si>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</si>
  <si>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</si>
  <si>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</si>
  <si>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</si>
  <si>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</si>
  <si>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</si>
  <si>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</si>
  <si>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</si>
  <si>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</si>
  <si>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</si>
  <si>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</si>
  <si>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</si>
  <si>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</si>
  <si>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</si>
  <si>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</si>
  <si>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</si>
  <si>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</si>
  <si>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</si>
  <si>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</si>
  <si>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</si>
  <si>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</si>
  <si>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</si>
  <si>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</si>
  <si>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</si>
  <si>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</si>
  <si>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</si>
  <si>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</si>
  <si>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</si>
  <si>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</si>
  <si>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</si>
  <si>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</si>
  <si>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</si>
  <si>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</si>
  <si>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</si>
  <si>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</si>
  <si>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</si>
  <si>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</si>
  <si>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</si>
  <si>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</si>
  <si>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</si>
  <si>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</si>
  <si>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</si>
  <si>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</si>
  <si>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</si>
  <si>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</si>
  <si>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</si>
  <si>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</si>
  <si>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</si>
  <si>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</si>
  <si>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</si>
  <si>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</si>
  <si>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</si>
  <si>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</si>
  <si>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</si>
  <si>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</si>
  <si>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</si>
  <si>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</si>
  <si>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</si>
  <si>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</si>
  <si>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</si>
  <si>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</si>
  <si>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</si>
  <si>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</si>
  <si>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</si>
  <si>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</si>
  <si>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</si>
  <si>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</si>
  <si>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</si>
  <si>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</si>
  <si>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</si>
  <si>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</si>
  <si>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</si>
  <si>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</si>
  <si>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</si>
  <si>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</si>
  <si>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</si>
  <si>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</si>
  <si>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</si>
  <si>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</si>
  <si>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</si>
  <si>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</si>
  <si>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</si>
  <si>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</si>
  <si>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</si>
  <si>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</si>
  <si>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</si>
  <si>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</si>
  <si>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</si>
  <si>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</si>
  <si>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</si>
  <si>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</si>
  <si>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</si>
  <si>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</si>
  <si>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</si>
  <si>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</si>
  <si>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</si>
  <si>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</si>
  <si>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</si>
  <si>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</si>
  <si>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</si>
  <si>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</si>
  <si>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</si>
  <si>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</si>
  <si>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</si>
  <si>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</si>
  <si>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</si>
  <si>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</si>
  <si>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</si>
  <si>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</si>
  <si>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</si>
  <si>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</si>
  <si>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</si>
  <si>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</si>
  <si>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</si>
  <si>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</si>
  <si>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</si>
  <si>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</si>
  <si>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</si>
  <si>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</si>
  <si>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</si>
  <si>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</si>
  <si>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</si>
  <si>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</si>
  <si>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</si>
  <si>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</si>
  <si>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</si>
  <si>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</si>
  <si>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</si>
  <si>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</si>
  <si>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</si>
  <si>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</si>
  <si>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</si>
  <si>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</si>
  <si>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</si>
  <si>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</si>
  <si>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</si>
  <si>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</si>
  <si>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</si>
  <si>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</si>
  <si>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</si>
  <si>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</si>
  <si>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</si>
  <si>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</si>
  <si>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</si>
  <si>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</si>
  <si>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</si>
  <si>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</si>
  <si>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</si>
  <si>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</si>
  <si>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</si>
  <si>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</si>
  <si>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</si>
  <si>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</si>
  <si>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</si>
  <si>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</si>
  <si>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</si>
  <si>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</si>
  <si>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</si>
  <si>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</si>
  <si>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</si>
  <si>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</si>
  <si>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</si>
  <si>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</si>
  <si>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</si>
  <si>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</si>
  <si>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</si>
  <si>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</si>
  <si>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</si>
  <si>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</si>
  <si>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</si>
  <si>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</si>
  <si>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</si>
  <si>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</si>
  <si>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</si>
  <si>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</si>
  <si>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</si>
  <si>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</si>
  <si>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</si>
  <si>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</si>
  <si>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</si>
  <si>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</si>
  <si>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</si>
  <si>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</si>
  <si>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</si>
  <si>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</si>
  <si>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</si>
  <si>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</si>
  <si>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</si>
  <si>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</si>
  <si>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</si>
  <si>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</si>
  <si>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</si>
  <si>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</si>
  <si>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</si>
  <si>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</si>
  <si>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</si>
  <si>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</si>
  <si>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</si>
  <si>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</si>
  <si>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</si>
  <si>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</si>
  <si>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</si>
  <si>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</si>
  <si>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</si>
  <si>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</si>
  <si>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</si>
  <si>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</si>
  <si>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</si>
  <si>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</si>
  <si>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</si>
  <si>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</si>
  <si>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</si>
  <si>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</si>
  <si>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</si>
  <si>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</si>
  <si>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</si>
  <si>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</si>
  <si>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</si>
  <si>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</si>
  <si>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</si>
  <si>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</si>
  <si>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</si>
  <si>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</si>
  <si>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</si>
  <si>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</si>
  <si>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</si>
  <si>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</si>
  <si>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</si>
  <si>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</si>
  <si>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</si>
  <si>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</si>
  <si>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</si>
  <si>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</si>
  <si>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</si>
  <si>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</si>
  <si>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</si>
  <si>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</si>
  <si>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</si>
  <si>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</si>
  <si>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</si>
  <si>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</si>
  <si>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</si>
  <si>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</si>
  <si>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</si>
  <si>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</si>
  <si>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</si>
  <si>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</si>
  <si>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</si>
  <si>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</si>
  <si>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</si>
  <si>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</si>
  <si>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</si>
  <si>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</si>
  <si>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</si>
  <si>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</si>
  <si>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</si>
  <si>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</si>
  <si>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</si>
  <si>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</si>
  <si>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</si>
  <si>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</si>
  <si>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</si>
  <si>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</si>
  <si>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</si>
  <si>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</si>
  <si>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</si>
  <si>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</si>
  <si>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</si>
  <si>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</si>
  <si>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</si>
  <si>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</si>
  <si>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</si>
  <si>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</si>
  <si>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</si>
  <si>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</si>
  <si>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</si>
  <si>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</si>
  <si>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</si>
  <si>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</si>
  <si>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</si>
  <si>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</si>
  <si>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</si>
  <si>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</si>
  <si>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</si>
  <si>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</si>
  <si>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</si>
  <si>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</si>
  <si>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</si>
  <si>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</si>
  <si>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</si>
  <si>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</si>
  <si>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</si>
  <si>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</si>
  <si>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</si>
  <si>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</si>
  <si>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</si>
  <si>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</si>
  <si>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</si>
  <si>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</si>
  <si>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</si>
  <si>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</si>
  <si>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</si>
  <si>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</si>
  <si>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</si>
  <si>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</si>
  <si>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</si>
  <si>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</si>
  <si>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</si>
  <si>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</si>
  <si>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</si>
  <si>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</si>
  <si>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</si>
  <si>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</si>
  <si>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</si>
  <si>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</si>
  <si>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</si>
  <si>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</si>
  <si>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</si>
  <si>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</si>
  <si>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</si>
  <si>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</si>
  <si>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</si>
  <si>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</si>
  <si>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</si>
  <si>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</si>
  <si>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</si>
  <si>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</si>
  <si>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</si>
  <si>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</si>
  <si>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</si>
  <si>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</si>
  <si>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</si>
  <si>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</si>
  <si>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</si>
  <si>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</si>
  <si>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</si>
  <si>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</si>
  <si>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</si>
  <si>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</si>
  <si>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</si>
  <si>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</si>
  <si>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</si>
  <si>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</si>
  <si>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</si>
  <si>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</si>
  <si>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</si>
  <si>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</si>
  <si>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</si>
  <si>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</si>
  <si>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</si>
  <si>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</si>
  <si>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</si>
  <si>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</si>
  <si>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</si>
  <si>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</si>
  <si>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</si>
  <si>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</si>
  <si>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</si>
  <si>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</si>
  <si>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</si>
  <si>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</si>
  <si>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</si>
  <si>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</si>
  <si>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</si>
  <si>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</si>
  <si>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</si>
  <si>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</si>
  <si>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</si>
  <si>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</si>
  <si>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</si>
  <si>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</si>
  <si>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</si>
  <si>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</si>
  <si>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</si>
  <si>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</si>
  <si>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</si>
  <si>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</si>
  <si>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</si>
  <si>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</si>
  <si>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</si>
  <si>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</si>
  <si>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</si>
  <si>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</si>
  <si>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</si>
  <si>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</si>
  <si>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</si>
  <si>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</si>
  <si>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</si>
  <si>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</si>
  <si>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</si>
  <si>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</si>
  <si>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</si>
  <si>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</si>
  <si>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</si>
  <si>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</si>
  <si>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</si>
  <si>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</si>
  <si>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</si>
  <si>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</si>
  <si>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</si>
  <si>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</si>
  <si>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</si>
  <si>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</si>
  <si>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</si>
  <si>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</si>
  <si>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</si>
  <si>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</si>
  <si>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</si>
  <si>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</si>
  <si>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</si>
  <si>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</si>
  <si>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</si>
  <si>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</si>
  <si>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</si>
  <si>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</si>
  <si>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</si>
  <si>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</si>
  <si>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</si>
  <si>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</si>
  <si>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</si>
  <si>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</si>
  <si>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</si>
  <si>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</si>
  <si>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</si>
  <si>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</si>
  <si>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</si>
  <si>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</si>
  <si>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</si>
  <si>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</si>
  <si>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</si>
  <si>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</si>
  <si>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</si>
  <si>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</si>
  <si>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</si>
  <si>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</si>
  <si>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</si>
  <si>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</si>
  <si>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</si>
  <si>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</si>
  <si>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</si>
  <si>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</si>
  <si>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</si>
  <si>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</si>
  <si>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</si>
  <si>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</si>
  <si>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</si>
  <si>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</si>
  <si>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</si>
  <si>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</si>
  <si>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</si>
  <si>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</si>
  <si>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</si>
  <si>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</si>
  <si>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</si>
  <si>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</si>
  <si>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</si>
  <si>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</si>
  <si>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</si>
  <si>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</si>
  <si>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</si>
  <si>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</si>
  <si>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</si>
  <si>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</si>
  <si>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</si>
  <si>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</si>
  <si>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</si>
  <si>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</si>
  <si>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</si>
  <si>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</si>
  <si>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</si>
  <si>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</si>
  <si>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</si>
  <si>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</si>
  <si>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</si>
  <si>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</si>
  <si>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</si>
  <si>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</si>
  <si>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</si>
  <si>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</si>
  <si>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</si>
  <si>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</si>
  <si>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</si>
  <si>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</si>
  <si>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</si>
  <si>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</si>
  <si>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</si>
  <si>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</si>
  <si>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</si>
  <si>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</si>
  <si>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</si>
  <si>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</si>
  <si>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</si>
  <si>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</si>
  <si>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</si>
  <si>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</si>
  <si>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</si>
  <si>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</si>
  <si>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</si>
  <si>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</si>
  <si>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</si>
  <si>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</si>
  <si>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</si>
  <si>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</si>
  <si>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</si>
  <si>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</si>
  <si>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</si>
  <si>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</si>
  <si>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</si>
  <si>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</si>
  <si>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</si>
  <si>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</si>
  <si>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</si>
  <si>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</si>
  <si>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</si>
  <si>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</si>
  <si>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</si>
  <si>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</si>
  <si>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</si>
  <si>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</si>
  <si>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</si>
  <si>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</si>
  <si>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</si>
  <si>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</si>
  <si>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</si>
  <si>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</si>
  <si>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</si>
  <si>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</si>
  <si>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</si>
  <si>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</si>
  <si>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</si>
  <si>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</si>
  <si>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</si>
  <si>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</si>
  <si>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</si>
  <si>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</si>
  <si>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</si>
  <si>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</si>
  <si>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</si>
  <si>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</si>
  <si>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</si>
  <si>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</si>
  <si>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</si>
  <si>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</si>
  <si>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</si>
  <si>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</si>
  <si>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</si>
  <si>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</si>
  <si>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</si>
  <si>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</si>
  <si>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</si>
  <si>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</si>
  <si>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</si>
  <si>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</si>
  <si>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</si>
  <si>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</si>
  <si>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</si>
  <si>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</si>
  <si>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</si>
  <si>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</si>
  <si>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</si>
  <si>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</si>
  <si>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</si>
  <si>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</si>
  <si>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</si>
  <si>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</si>
  <si>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</si>
  <si>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</si>
  <si>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</si>
  <si>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</si>
  <si>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</si>
  <si>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</si>
  <si>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</si>
  <si>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</si>
  <si>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</si>
  <si>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</si>
  <si>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</si>
  <si>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</si>
  <si>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</si>
  <si>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</si>
  <si>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</si>
  <si>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</si>
  <si>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</si>
  <si>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</si>
  <si>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</si>
  <si>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</si>
  <si>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</si>
  <si>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</si>
  <si>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</si>
  <si>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</si>
  <si>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</si>
  <si>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</si>
  <si>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</si>
  <si>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</si>
  <si>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</si>
  <si>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</si>
  <si>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</si>
  <si>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</si>
  <si>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</si>
  <si>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</si>
  <si>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</si>
  <si>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</si>
  <si>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</si>
  <si>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</si>
  <si>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</si>
  <si>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</si>
  <si>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</si>
  <si>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</si>
  <si>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</si>
  <si>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</si>
  <si>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</si>
  <si>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</si>
  <si>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</si>
  <si>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</si>
  <si>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</si>
  <si>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</si>
  <si>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</si>
  <si>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</si>
  <si>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</si>
  <si>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</si>
  <si>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</si>
  <si>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</si>
  <si>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</si>
  <si>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</si>
  <si>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</si>
  <si>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</si>
  <si>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</si>
  <si>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</si>
  <si>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</si>
  <si>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</si>
  <si>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</si>
  <si>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</si>
  <si>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</si>
  <si>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</si>
  <si>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</si>
  <si>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</si>
  <si>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</si>
  <si>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</si>
  <si>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</si>
  <si>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</si>
  <si>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</si>
  <si>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</si>
  <si>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</si>
  <si>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</si>
  <si>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</si>
  <si>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</si>
  <si>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</si>
  <si>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</si>
  <si>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</si>
  <si>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</si>
  <si>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</si>
  <si>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</si>
  <si>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</si>
  <si>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</si>
  <si>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</si>
  <si>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</si>
  <si>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</si>
  <si>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</si>
  <si>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</si>
  <si>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</si>
  <si>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</si>
  <si>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</si>
  <si>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</si>
  <si>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</si>
  <si>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</si>
  <si>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</si>
  <si>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</si>
  <si>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</si>
  <si>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</si>
  <si>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</si>
  <si>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</si>
  <si>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</si>
  <si>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</si>
  <si>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</si>
  <si>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</si>
  <si>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</si>
  <si>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</si>
  <si>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</si>
  <si>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</si>
  <si>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</si>
  <si>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</si>
  <si>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</si>
  <si>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</si>
  <si>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</si>
  <si>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</si>
  <si>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</si>
  <si>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</si>
  <si>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</si>
  <si>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</si>
  <si>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</si>
  <si>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</si>
  <si>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</si>
  <si>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</si>
  <si>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</si>
  <si>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</si>
  <si>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</si>
  <si>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</si>
  <si>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</si>
  <si>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</si>
  <si>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</si>
  <si>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</si>
  <si>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</si>
  <si>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</si>
  <si>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</si>
  <si>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</si>
  <si>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</si>
  <si>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</si>
  <si>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</si>
  <si>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</si>
  <si>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</si>
  <si>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</si>
  <si>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</si>
  <si>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</si>
  <si>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</si>
  <si>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</si>
  <si>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</si>
  <si>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</si>
  <si>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</si>
  <si>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</si>
  <si>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</si>
  <si>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</si>
  <si>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</si>
  <si>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</si>
  <si>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</si>
  <si>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</si>
  <si>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</si>
  <si>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</si>
  <si>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</si>
  <si>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</si>
  <si>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</si>
  <si>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</si>
  <si>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</si>
  <si>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</si>
  <si>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</si>
  <si>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</si>
  <si>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</si>
  <si>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</si>
  <si>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</si>
  <si>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</si>
  <si>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</si>
  <si>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</si>
  <si>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</si>
  <si>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</si>
  <si>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</si>
  <si>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</si>
  <si>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</si>
  <si>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</si>
  <si>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</si>
  <si>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</si>
  <si>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</si>
  <si>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</si>
  <si>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</si>
  <si>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</si>
  <si>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</si>
  <si>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</si>
  <si>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</si>
  <si>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</si>
  <si>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</si>
  <si>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</si>
  <si>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</si>
  <si>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</si>
  <si>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</si>
  <si>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</si>
  <si>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</si>
  <si>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</si>
  <si>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</si>
  <si>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</si>
  <si>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</si>
  <si>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</si>
  <si>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</si>
  <si>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</si>
  <si>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</si>
  <si>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</si>
  <si>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</si>
  <si>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</si>
  <si>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</si>
  <si>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</si>
  <si>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</si>
  <si>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</si>
  <si>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</si>
  <si>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</si>
  <si>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</si>
  <si>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</si>
  <si>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</si>
  <si>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</si>
  <si>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</si>
  <si>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</si>
  <si>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</si>
  <si>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</si>
  <si>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</si>
  <si>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</si>
  <si>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</si>
  <si>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</si>
  <si>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</si>
  <si>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</si>
  <si>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</si>
  <si>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</si>
  <si>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</si>
  <si>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</si>
  <si>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</si>
  <si>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</si>
  <si>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</si>
  <si>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</si>
  <si>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</si>
  <si>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</si>
  <si>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</si>
  <si>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</si>
  <si>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</si>
  <si>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</si>
  <si>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</si>
  <si>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</si>
  <si>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</si>
  <si>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</si>
  <si>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</si>
  <si>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</si>
  <si>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</si>
  <si>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</si>
  <si>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</si>
  <si>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</si>
  <si>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</si>
  <si>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</si>
  <si>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</si>
  <si>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</si>
  <si>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</si>
  <si>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</si>
  <si>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</si>
  <si>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</si>
  <si>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</si>
  <si>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</si>
  <si>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</si>
  <si>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</si>
  <si>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</si>
  <si>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</si>
  <si>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</si>
  <si>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</si>
  <si>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</si>
  <si>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</si>
  <si>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</si>
  <si>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</si>
  <si>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</si>
  <si>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</si>
  <si>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</si>
  <si>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</si>
  <si>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</si>
  <si>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</si>
  <si>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</si>
  <si>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</si>
  <si>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</si>
  <si>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</si>
  <si>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</si>
  <si>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</si>
  <si>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</si>
  <si>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</si>
  <si>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</si>
  <si>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</si>
  <si>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</si>
  <si>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</si>
  <si>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</si>
  <si>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</si>
  <si>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</si>
  <si>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</si>
  <si>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</si>
  <si>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</si>
  <si>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</si>
  <si>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</si>
  <si>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</si>
  <si>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</si>
  <si>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</si>
  <si>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</si>
  <si>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</si>
  <si>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</si>
  <si>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</si>
  <si>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</si>
  <si>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</si>
  <si>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</si>
  <si>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</si>
  <si>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</si>
  <si>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</si>
  <si>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</si>
  <si>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</si>
  <si>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</si>
  <si>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</si>
  <si>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</si>
  <si>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</si>
  <si>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</si>
  <si>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</si>
  <si>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</si>
  <si>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</si>
  <si>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</si>
  <si>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</si>
  <si>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</si>
  <si>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</si>
  <si>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</si>
  <si>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</si>
  <si>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</si>
  <si>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</si>
  <si>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</si>
  <si>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</si>
  <si>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</si>
  <si>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</si>
  <si>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</si>
  <si>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</si>
  <si>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</si>
  <si>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</si>
  <si>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</si>
  <si>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</si>
  <si>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</si>
  <si>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</si>
  <si>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</si>
  <si>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</si>
  <si>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</si>
  <si>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</si>
  <si>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</si>
  <si>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</si>
  <si>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</si>
  <si>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</si>
  <si>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</si>
  <si>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</si>
  <si>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</si>
  <si>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</si>
  <si>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</si>
  <si>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</si>
  <si>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</si>
  <si>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</si>
  <si>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</si>
  <si>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</si>
  <si>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</si>
  <si>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</si>
  <si>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</si>
  <si>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</si>
  <si>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</si>
  <si>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</si>
  <si>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</si>
  <si>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</si>
  <si>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</si>
  <si>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</si>
  <si>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</si>
  <si>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</si>
  <si>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</si>
  <si>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</si>
  <si>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</si>
  <si>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</si>
  <si>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</si>
  <si>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</si>
  <si>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</si>
  <si>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</si>
  <si>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</si>
  <si>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</si>
  <si>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</si>
  <si>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</si>
  <si>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</si>
  <si>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</si>
  <si>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</si>
  <si>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</si>
  <si>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</si>
  <si>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</si>
  <si>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</si>
  <si>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</si>
  <si>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</si>
  <si>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</si>
  <si>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</si>
  <si>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</si>
  <si>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</si>
  <si>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</si>
  <si>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</si>
  <si>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</si>
  <si>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</si>
  <si>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</si>
  <si>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</si>
  <si>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</si>
  <si>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</si>
  <si>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</si>
  <si>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</si>
  <si>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</si>
  <si>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</si>
  <si>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</si>
  <si>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</si>
  <si>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</si>
  <si>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</si>
  <si>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</si>
  <si>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</si>
  <si>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</si>
  <si>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</si>
  <si>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</si>
  <si>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</si>
  <si>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</si>
  <si>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</si>
  <si>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</si>
  <si>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</si>
  <si>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</si>
  <si>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</si>
  <si>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</si>
  <si>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</si>
  <si>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</si>
  <si>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</si>
  <si>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</si>
  <si>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</si>
  <si>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</si>
  <si>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</si>
  <si>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</si>
  <si>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</si>
  <si>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</si>
  <si>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</si>
  <si>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</si>
  <si>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</si>
  <si>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</si>
  <si>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</si>
  <si>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</si>
  <si>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</si>
  <si>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</si>
  <si>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</si>
  <si>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</si>
  <si>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</si>
  <si>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</si>
  <si>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</si>
  <si>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</si>
  <si>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</si>
  <si>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</si>
  <si>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</si>
  <si>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</si>
  <si>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</si>
  <si>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</si>
  <si>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</si>
  <si>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</si>
  <si>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</si>
  <si>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</si>
  <si>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</si>
  <si>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</si>
  <si>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</si>
  <si>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</si>
  <si>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</si>
  <si>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</si>
  <si>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</si>
  <si>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</si>
  <si>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</si>
  <si>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</si>
  <si>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</si>
  <si>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</si>
  <si>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</si>
  <si>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</si>
  <si>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</si>
  <si>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</si>
  <si>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</si>
  <si>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</si>
  <si>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</si>
  <si>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</si>
  <si>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</si>
  <si>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</si>
  <si>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</si>
  <si>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</si>
  <si>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</si>
  <si>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</si>
  <si>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</si>
  <si>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</si>
  <si>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</si>
  <si>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</si>
  <si>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</si>
  <si>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</si>
  <si>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</si>
  <si>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</si>
  <si>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</si>
  <si>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</si>
  <si>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</si>
  <si>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</si>
  <si>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</si>
  <si>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</si>
  <si>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</si>
  <si>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</si>
  <si>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</si>
  <si>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</si>
  <si>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</si>
  <si>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</si>
  <si>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</si>
  <si>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</si>
  <si>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</si>
  <si>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</si>
  <si>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</si>
  <si>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</si>
  <si>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</si>
  <si>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</si>
  <si>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</si>
  <si>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</si>
  <si>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</si>
  <si>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</si>
  <si>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</si>
  <si>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</si>
  <si>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</si>
  <si>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</si>
  <si>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</si>
  <si>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</si>
  <si>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</si>
  <si>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</si>
  <si>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</si>
  <si>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</si>
  <si>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</si>
  <si>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</si>
  <si>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</si>
  <si>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</si>
  <si>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</si>
  <si>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</si>
  <si>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</si>
  <si>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</si>
  <si>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</si>
  <si>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</si>
  <si>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</si>
  <si>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</si>
  <si>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</si>
  <si>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</si>
  <si>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</si>
  <si>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</si>
  <si>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</si>
  <si>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</si>
  <si>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</si>
  <si>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</si>
  <si>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</si>
  <si>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</si>
  <si>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</si>
  <si>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</si>
  <si>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</si>
  <si>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</si>
  <si>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</si>
  <si>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</si>
  <si>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</si>
  <si>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</si>
  <si>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</si>
  <si>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</si>
  <si>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</si>
  <si>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</si>
  <si>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</si>
  <si>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</si>
  <si>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</si>
  <si>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</si>
  <si>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</si>
  <si>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</si>
  <si>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</si>
  <si>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</si>
  <si>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</si>
  <si>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</si>
  <si>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</si>
  <si>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</si>
  <si>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</si>
  <si>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</si>
  <si>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</si>
  <si>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</si>
  <si>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</si>
  <si>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</si>
  <si>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</si>
  <si>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</si>
  <si>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</si>
  <si>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</si>
  <si>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</si>
  <si>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</si>
  <si>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</si>
  <si>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</si>
  <si>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</si>
  <si>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</si>
  <si>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</si>
  <si>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</si>
  <si>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</si>
  <si>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</si>
  <si>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</si>
  <si>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</si>
  <si>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</si>
  <si>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</si>
  <si>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</si>
  <si>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</si>
  <si>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</si>
  <si>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</si>
  <si>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</si>
  <si>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</si>
  <si>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</si>
  <si>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</si>
  <si>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</si>
  <si>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</si>
  <si>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</si>
  <si>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</si>
  <si>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</si>
  <si>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</si>
  <si>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</si>
  <si>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</si>
  <si>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</si>
  <si>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</si>
  <si>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</si>
  <si>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</si>
  <si>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</si>
  <si>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</si>
  <si>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</si>
  <si>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</si>
  <si>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</si>
  <si>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</si>
  <si>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</si>
  <si>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</si>
  <si>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</si>
  <si>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</si>
  <si>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</si>
  <si>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</si>
  <si>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</si>
  <si>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</si>
  <si>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</si>
  <si>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</si>
  <si>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</si>
  <si>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</si>
  <si>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</si>
  <si>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</si>
  <si>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</si>
  <si>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</si>
  <si>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</si>
  <si>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</si>
  <si>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</si>
  <si>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</si>
  <si>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</si>
  <si>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</si>
  <si>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</si>
  <si>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</si>
  <si>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</si>
  <si>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</si>
  <si>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</si>
  <si>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</si>
  <si>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</si>
  <si>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</si>
  <si>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</si>
  <si>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</si>
  <si>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</si>
  <si>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</si>
  <si>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</si>
  <si>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</si>
  <si>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</si>
  <si>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</si>
  <si>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</si>
  <si>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</si>
  <si>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</si>
  <si>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</si>
  <si>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</si>
  <si>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</si>
  <si>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</si>
  <si>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</si>
  <si>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</si>
  <si>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</si>
  <si>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</si>
  <si>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</si>
  <si>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</si>
  <si>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</si>
  <si>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</si>
  <si>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</si>
  <si>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</si>
  <si>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</si>
  <si>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</si>
  <si>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</si>
  <si>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</si>
  <si>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</si>
  <si>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</si>
  <si>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</si>
  <si>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</si>
  <si>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</si>
  <si>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</si>
  <si>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</si>
  <si>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</si>
  <si>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</si>
  <si>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</si>
  <si>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</si>
  <si>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</si>
  <si>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</si>
  <si>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</si>
  <si>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</si>
  <si>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</si>
  <si>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</si>
  <si>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</si>
  <si>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</si>
  <si>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</si>
  <si>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</si>
  <si>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</si>
  <si>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</si>
  <si>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</si>
  <si>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</si>
  <si>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</si>
  <si>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</si>
  <si>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</si>
  <si>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</si>
  <si>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</si>
  <si>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</si>
  <si>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</si>
  <si>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</si>
  <si>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</si>
  <si>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</si>
  <si>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</si>
  <si>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</si>
  <si>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</si>
  <si>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</si>
  <si>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</si>
  <si>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</si>
  <si>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</si>
  <si>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</si>
  <si>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</si>
  <si>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</si>
  <si>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</si>
  <si>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</si>
  <si>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</si>
  <si>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</si>
  <si>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</si>
  <si>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</si>
  <si>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</si>
  <si>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</si>
  <si>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</si>
  <si>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</si>
  <si>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</si>
  <si>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</si>
  <si>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</si>
  <si>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</si>
  <si>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</si>
  <si>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</si>
  <si>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</si>
  <si>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</si>
  <si>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</si>
  <si>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</si>
  <si>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</si>
  <si>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</si>
  <si>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</si>
  <si>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</si>
  <si>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</si>
  <si>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</si>
  <si>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</si>
  <si>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</si>
  <si>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</si>
  <si>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</si>
  <si>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</si>
  <si>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</si>
  <si>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</si>
  <si>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</si>
  <si>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</si>
  <si>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</si>
  <si>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</si>
  <si>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</si>
  <si>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</si>
  <si>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</si>
  <si>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</si>
  <si>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</si>
  <si>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</si>
  <si>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</si>
  <si>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</si>
  <si>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</si>
  <si>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</si>
  <si>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</si>
  <si>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</si>
  <si>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</si>
  <si>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</si>
  <si>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</si>
  <si>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</si>
  <si>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</si>
  <si>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</si>
  <si>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</si>
  <si>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</si>
  <si>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</si>
  <si>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</si>
  <si>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</si>
  <si>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</si>
  <si>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</si>
  <si>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</si>
  <si>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</si>
  <si>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</si>
  <si>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</si>
  <si>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</si>
  <si>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</si>
  <si>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</si>
  <si>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</si>
  <si>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</si>
  <si>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</si>
  <si>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</si>
  <si>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</si>
  <si>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</si>
  <si>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</si>
  <si>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</si>
  <si>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</si>
  <si>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</si>
  <si>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</si>
  <si>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</si>
  <si>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</si>
  <si>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</si>
  <si>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</si>
  <si>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</si>
  <si>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</si>
  <si>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</si>
  <si>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</si>
  <si>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</si>
  <si>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</si>
  <si>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</si>
  <si>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</si>
  <si>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</si>
  <si>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</si>
  <si>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</si>
  <si>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</si>
  <si>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</si>
  <si>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</si>
  <si>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</si>
  <si>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</si>
  <si>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</si>
  <si>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</si>
  <si>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</si>
  <si>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</si>
  <si>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</si>
  <si>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</si>
  <si>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</si>
  <si>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</si>
  <si>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</si>
  <si>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</si>
  <si>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</si>
  <si>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</si>
  <si>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</si>
  <si>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</si>
  <si>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</si>
  <si>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</si>
  <si>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</si>
  <si>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</si>
  <si>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</si>
  <si>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</si>
  <si>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</si>
  <si>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</si>
  <si>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</si>
  <si>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</si>
  <si>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</si>
  <si>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</si>
  <si>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</si>
  <si>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</si>
  <si>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</si>
  <si>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</si>
  <si>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</si>
  <si>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</si>
  <si>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</si>
  <si>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</si>
  <si>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</si>
  <si>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</si>
  <si>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</si>
  <si>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</si>
  <si>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</si>
  <si>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</si>
  <si>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</si>
  <si>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</si>
  <si>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</si>
  <si>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</si>
  <si>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</si>
  <si>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</si>
  <si>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</si>
  <si>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</si>
  <si>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</si>
  <si>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</si>
  <si>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</si>
  <si>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</si>
  <si>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</si>
  <si>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</si>
  <si>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</si>
  <si>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</si>
  <si>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</si>
  <si>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</si>
  <si>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</si>
  <si>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</si>
  <si>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</si>
  <si>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</si>
  <si>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</si>
  <si>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</si>
  <si>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</si>
  <si>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</si>
  <si>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</si>
  <si>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</si>
  <si>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</si>
  <si>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</si>
  <si>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</si>
  <si>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</si>
  <si>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</si>
  <si>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</si>
  <si>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</si>
  <si>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</si>
  <si>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</si>
  <si>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</si>
  <si>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</si>
  <si>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</si>
  <si>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</si>
  <si>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</si>
  <si>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</si>
  <si>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</si>
  <si>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</si>
  <si>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</si>
  <si>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</si>
  <si>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</si>
  <si>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</si>
  <si>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</si>
  <si>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</si>
  <si>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</si>
  <si>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</si>
  <si>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</si>
  <si>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</si>
  <si>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</si>
  <si>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</si>
  <si>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</si>
  <si>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</si>
  <si>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</si>
  <si>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</si>
  <si>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</si>
  <si>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</si>
  <si>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</si>
  <si>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</si>
  <si>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</si>
  <si>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</si>
  <si>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</si>
  <si>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</si>
  <si>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</si>
  <si>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</si>
  <si>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</si>
  <si>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</si>
  <si>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</si>
  <si>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</si>
  <si>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</si>
  <si>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</si>
  <si>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</si>
  <si>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</si>
  <si>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</si>
  <si>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</si>
  <si>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</si>
  <si>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</si>
  <si>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</si>
  <si>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</si>
  <si>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</si>
  <si>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</si>
  <si>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</si>
  <si>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</si>
  <si>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</si>
  <si>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</si>
  <si>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</si>
  <si>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</si>
  <si>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</si>
  <si>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</si>
  <si>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</si>
  <si>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</si>
  <si>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</si>
  <si>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</si>
  <si>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</si>
  <si>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</si>
  <si>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</si>
  <si>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</si>
  <si>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</si>
  <si>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</si>
  <si>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</si>
  <si>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</si>
  <si>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</si>
  <si>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</si>
  <si>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</si>
  <si>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</si>
  <si>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</si>
  <si>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</si>
  <si>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</si>
  <si>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</si>
  <si>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</si>
  <si>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</si>
  <si>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</si>
  <si>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</si>
  <si>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</si>
  <si>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</si>
  <si>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</si>
  <si>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</si>
  <si>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</si>
  <si>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</si>
  <si>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</si>
  <si>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</si>
  <si>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</si>
  <si>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</si>
  <si>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</si>
  <si>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</si>
  <si>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</si>
  <si>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</si>
  <si>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</si>
  <si>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</si>
  <si>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</si>
  <si>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</si>
  <si>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</si>
  <si>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</si>
  <si>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</si>
  <si>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</si>
  <si>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</si>
  <si>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</si>
  <si>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</si>
  <si>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</si>
  <si>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</si>
  <si>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</si>
  <si>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</si>
  <si>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</si>
  <si>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</si>
  <si>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</si>
  <si>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</si>
  <si>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</si>
  <si>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</si>
  <si>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</si>
  <si>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</si>
  <si>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</si>
  <si>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</si>
  <si>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</si>
  <si>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</si>
  <si>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</si>
  <si>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</si>
  <si>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</si>
  <si>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</si>
  <si>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</si>
  <si>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</si>
  <si>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</si>
  <si>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</si>
  <si>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</si>
  <si>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</si>
  <si>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</si>
  <si>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</si>
  <si>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</si>
  <si>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</si>
  <si>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</si>
  <si>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</si>
  <si>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</si>
  <si>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</si>
  <si>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</si>
  <si>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</si>
  <si>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</si>
  <si>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</si>
  <si>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</si>
  <si>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</si>
  <si>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</si>
  <si>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</si>
  <si>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</si>
  <si>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</si>
  <si>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</si>
  <si>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</si>
  <si>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</si>
  <si>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</si>
  <si>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</si>
  <si>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</si>
  <si>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</si>
  <si>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</si>
  <si>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</si>
  <si>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</si>
  <si>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</si>
  <si>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</si>
  <si>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</si>
  <si>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</si>
  <si>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</si>
  <si>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</si>
  <si>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</si>
  <si>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</si>
  <si>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</si>
  <si>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</si>
  <si>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</si>
  <si>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</si>
  <si>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</si>
  <si>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</si>
  <si>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</si>
  <si>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</si>
  <si>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</si>
  <si>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</si>
  <si>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</si>
  <si>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</si>
  <si>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</si>
  <si>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</si>
  <si>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</si>
  <si>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</si>
  <si>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</si>
  <si>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</si>
  <si>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</si>
  <si>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</si>
  <si>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</si>
  <si>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</si>
  <si>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</si>
  <si>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</si>
  <si>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</si>
  <si>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</si>
  <si>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</si>
  <si>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</si>
  <si>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</si>
  <si>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</si>
  <si>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</si>
  <si>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</si>
  <si>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</si>
  <si>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</si>
  <si>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</si>
  <si>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</si>
  <si>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</si>
  <si>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</si>
  <si>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</si>
  <si>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</si>
  <si>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</si>
  <si>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</si>
  <si>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</si>
  <si>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</si>
  <si>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</si>
  <si>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</si>
  <si>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</si>
  <si>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</si>
  <si>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</si>
  <si>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</si>
  <si>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</si>
  <si>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</si>
  <si>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</si>
  <si>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</si>
  <si>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</si>
  <si>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</si>
  <si>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</si>
  <si>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</si>
  <si>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</si>
  <si>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</si>
  <si>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</si>
  <si>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</si>
  <si>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</si>
  <si>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</si>
  <si>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</si>
  <si>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</si>
  <si>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</si>
  <si>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</si>
  <si>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</si>
  <si>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</si>
  <si>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</si>
  <si>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</si>
  <si>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</si>
  <si>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</si>
  <si>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</si>
  <si>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</si>
  <si>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</si>
  <si>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</si>
  <si>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</si>
  <si>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</si>
  <si>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</si>
  <si>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</si>
  <si>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</si>
  <si>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</si>
  <si>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</si>
  <si>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</si>
  <si>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</si>
  <si>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</si>
  <si>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</si>
  <si>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</si>
  <si>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</si>
  <si>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</si>
  <si>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</si>
  <si>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</si>
  <si>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</si>
  <si>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</si>
  <si>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</si>
  <si>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</si>
  <si>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</si>
  <si>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</si>
  <si>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</si>
  <si>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</si>
  <si>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</si>
  <si>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</si>
  <si>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</si>
  <si>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</si>
  <si>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</si>
  <si>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</si>
  <si>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</si>
  <si>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</si>
  <si>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</si>
  <si>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</si>
  <si>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</si>
  <si>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</si>
  <si>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</si>
  <si>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</si>
  <si>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</si>
  <si>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</si>
  <si>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</si>
  <si>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</si>
  <si>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</si>
  <si>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</si>
  <si>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</si>
  <si>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</si>
  <si>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</si>
  <si>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</si>
  <si>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</si>
  <si>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</si>
  <si>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</si>
  <si>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</si>
  <si>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</si>
  <si>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</si>
  <si>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</si>
  <si>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</si>
  <si>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</si>
  <si>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</si>
  <si>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</si>
  <si>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</si>
  <si>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</si>
  <si>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</si>
  <si>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</si>
  <si>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</si>
  <si>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</si>
  <si>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</si>
  <si>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</si>
  <si>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</si>
  <si>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</si>
  <si>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</si>
  <si>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</si>
  <si>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</si>
  <si>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</si>
  <si>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</si>
  <si>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</si>
  <si>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</si>
  <si>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</si>
  <si>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</si>
  <si>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</si>
  <si>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</si>
  <si>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</si>
  <si>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</si>
  <si>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</si>
  <si>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</si>
  <si>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</si>
  <si>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</si>
  <si>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</si>
  <si>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</si>
  <si>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</si>
  <si>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</si>
  <si>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</si>
  <si>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</si>
  <si>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</si>
  <si>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</si>
  <si>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</si>
  <si>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</si>
  <si>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</si>
  <si>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</si>
  <si>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</si>
  <si>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</si>
  <si>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</si>
  <si>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</si>
  <si>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</si>
  <si>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</si>
  <si>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</si>
  <si>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</si>
  <si>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</si>
  <si>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</si>
  <si>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</si>
  <si>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</si>
  <si>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</si>
  <si>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</si>
  <si>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</si>
  <si>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</si>
  <si>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</si>
  <si>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</si>
  <si>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</si>
  <si>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</si>
  <si>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</si>
  <si>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</si>
  <si>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</si>
  <si>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</si>
  <si>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</si>
  <si>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</si>
  <si>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</si>
  <si>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</si>
  <si>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</si>
  <si>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</si>
  <si>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</si>
  <si>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</si>
  <si>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</si>
  <si>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</si>
  <si>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</si>
  <si>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</si>
  <si>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</si>
  <si>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</si>
  <si>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</si>
  <si>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</si>
  <si>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</si>
  <si>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</si>
  <si>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</si>
  <si>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</si>
  <si>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</si>
  <si>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</si>
  <si>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</si>
  <si>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</si>
  <si>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</si>
  <si>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</si>
  <si>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</si>
  <si>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</si>
  <si>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</si>
  <si>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</si>
  <si>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</si>
  <si>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</si>
  <si>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</si>
  <si>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</si>
  <si>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</si>
  <si>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</si>
  <si>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</si>
  <si>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</si>
  <si>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</si>
  <si>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</si>
  <si>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</si>
  <si>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</si>
  <si>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</si>
  <si>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</si>
  <si>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</si>
  <si>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</si>
  <si>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</si>
  <si>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</si>
  <si>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</si>
  <si>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</si>
  <si>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</si>
  <si>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</si>
  <si>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</si>
  <si>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</si>
  <si>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</si>
  <si>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</si>
  <si>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</si>
  <si>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</si>
  <si>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</si>
  <si>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</si>
  <si>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</si>
  <si>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</si>
  <si>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</si>
  <si>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</si>
  <si>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</si>
  <si>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</si>
  <si>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</si>
  <si>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</si>
  <si>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</si>
  <si>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</si>
  <si>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</si>
  <si>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</si>
  <si>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</si>
  <si>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</si>
  <si>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</si>
  <si>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</si>
  <si>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</si>
  <si>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</si>
  <si>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</si>
  <si>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</si>
  <si>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</si>
  <si>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</si>
  <si>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</si>
  <si>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</si>
  <si>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</si>
  <si>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</si>
  <si>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</si>
  <si>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</si>
  <si>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</si>
  <si>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</si>
  <si>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</si>
  <si>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</si>
  <si>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</si>
  <si>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</si>
  <si>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</si>
  <si>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</si>
  <si>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</si>
  <si>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</si>
  <si>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</si>
  <si>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</si>
  <si>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</si>
  <si>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</si>
  <si>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</si>
  <si>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</si>
  <si>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</si>
  <si>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</si>
  <si>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</si>
  <si>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</si>
  <si>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</si>
  <si>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</si>
  <si>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</si>
  <si>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</si>
  <si>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</si>
  <si>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</si>
  <si>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</si>
  <si>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</si>
  <si>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</si>
  <si>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</si>
  <si>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</si>
  <si>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</si>
  <si>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</si>
  <si>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</si>
  <si>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</si>
  <si>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</si>
  <si>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</si>
  <si>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</si>
  <si>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</si>
  <si>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</si>
  <si>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</si>
  <si>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</si>
  <si>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</si>
  <si>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</si>
  <si>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</si>
  <si>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</si>
  <si>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</si>
  <si>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</si>
  <si>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</si>
  <si>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</si>
  <si>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</si>
  <si>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</si>
  <si>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</si>
  <si>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</si>
  <si>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</si>
  <si>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</si>
  <si>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</si>
  <si>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</si>
  <si>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</si>
  <si>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</si>
  <si>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</si>
  <si>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</si>
  <si>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</si>
  <si>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</si>
  <si>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</si>
  <si>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</si>
  <si>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</si>
  <si>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</si>
  <si>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</si>
  <si>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</si>
  <si>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</si>
  <si>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</si>
  <si>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</si>
  <si>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</si>
  <si>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</si>
  <si>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</si>
  <si>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</si>
  <si>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</si>
  <si>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</si>
  <si>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</si>
  <si>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</si>
  <si>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</si>
  <si>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</si>
  <si>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</si>
  <si>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</si>
  <si>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</si>
  <si>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</si>
  <si>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</si>
  <si>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</si>
  <si>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</si>
  <si>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</si>
  <si>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</si>
  <si>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</si>
  <si>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</si>
  <si>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</si>
  <si>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</si>
  <si>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</si>
  <si>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</si>
  <si>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</si>
  <si>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</si>
  <si>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</si>
  <si>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</si>
  <si>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</si>
  <si>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</si>
  <si>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</si>
  <si>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</si>
  <si>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</si>
  <si>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</si>
  <si>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</si>
  <si>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</si>
  <si>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</si>
  <si>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</si>
  <si>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</si>
  <si>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</si>
  <si>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</si>
  <si>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</si>
  <si>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</si>
  <si>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</si>
  <si>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</si>
  <si>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</si>
  <si>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</si>
  <si>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</si>
  <si>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</si>
  <si>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</si>
  <si>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</si>
  <si>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</si>
  <si>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</si>
  <si>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</si>
  <si>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</si>
  <si>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</si>
  <si>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</si>
  <si>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</si>
  <si>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</si>
  <si>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</si>
  <si>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</si>
  <si>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</si>
  <si>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</si>
  <si>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</si>
  <si>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</si>
  <si>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</si>
  <si>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</si>
  <si>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</si>
  <si>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</si>
  <si>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</si>
  <si>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</si>
  <si>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</si>
  <si>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</si>
  <si>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</si>
  <si>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</si>
  <si>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</si>
  <si>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</si>
  <si>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</si>
  <si>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</si>
  <si>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</si>
  <si>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</si>
  <si>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</si>
  <si>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</si>
  <si>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</si>
  <si>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</si>
  <si>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</si>
  <si>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</si>
  <si>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</si>
  <si>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</si>
  <si>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</si>
  <si>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</si>
  <si>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</si>
  <si>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</si>
  <si>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</si>
  <si>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</si>
  <si>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</si>
  <si>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</si>
  <si>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</si>
  <si>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</si>
  <si>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</si>
  <si>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</si>
  <si>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</si>
  <si>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</si>
  <si>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</si>
  <si>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</si>
  <si>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</si>
  <si>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</si>
  <si>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</si>
  <si>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</si>
  <si>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</si>
  <si>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</si>
  <si>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</si>
  <si>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</si>
  <si>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</si>
  <si>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</si>
  <si>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</si>
  <si>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</si>
  <si>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</si>
  <si>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</si>
  <si>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</si>
  <si>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</si>
  <si>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</si>
  <si>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</si>
  <si>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</si>
  <si>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</si>
  <si>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</si>
  <si>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</si>
  <si>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</si>
  <si>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</si>
  <si>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</si>
  <si>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</si>
  <si>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</si>
  <si>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</si>
  <si>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</si>
  <si>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</si>
  <si>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</si>
  <si>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</si>
  <si>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</si>
  <si>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</si>
  <si>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</si>
  <si>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</si>
  <si>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</si>
  <si>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</si>
  <si>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</si>
  <si>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</si>
  <si>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</si>
  <si>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</si>
  <si>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</si>
  <si>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</si>
  <si>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</si>
  <si>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</si>
  <si>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</si>
  <si>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</si>
  <si>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</si>
  <si>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</si>
  <si>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</si>
  <si>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</si>
  <si>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</si>
  <si>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</si>
  <si>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</si>
  <si>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</si>
  <si>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</si>
  <si>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</si>
  <si>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</si>
  <si>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</si>
  <si>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</si>
  <si>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</si>
  <si>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</si>
  <si>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</si>
  <si>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</si>
  <si>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</si>
  <si>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</si>
  <si>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</si>
  <si>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</si>
  <si>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</si>
  <si>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</si>
  <si>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</si>
  <si>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</si>
  <si>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</si>
  <si>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</si>
  <si>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</si>
  <si>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</si>
  <si>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</si>
  <si>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</si>
  <si>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</si>
  <si>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</si>
  <si>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</si>
  <si>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</si>
  <si>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</si>
  <si>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</si>
  <si>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</si>
  <si>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</si>
  <si>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</si>
  <si>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</si>
  <si>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</si>
  <si>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</si>
  <si>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</si>
  <si>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</si>
  <si>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</si>
  <si>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</si>
  <si>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</si>
  <si>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</si>
  <si>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</si>
  <si>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</si>
  <si>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</si>
  <si>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</si>
  <si>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</si>
  <si>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</si>
  <si>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</si>
  <si>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</si>
  <si>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</si>
  <si>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</si>
  <si>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</si>
  <si>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</si>
  <si>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</si>
  <si>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</si>
  <si>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</si>
  <si>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</si>
  <si>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</si>
  <si>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</si>
  <si>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</si>
  <si>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</si>
  <si>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</si>
  <si>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</si>
  <si>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</si>
  <si>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</si>
  <si>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</si>
  <si>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</si>
  <si>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</si>
  <si>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</si>
  <si>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</si>
  <si>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</si>
  <si>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</si>
  <si>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</si>
  <si>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</si>
  <si>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</si>
  <si>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</si>
  <si>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</si>
  <si>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</si>
  <si>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</si>
  <si>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</si>
  <si>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</si>
  <si>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</si>
  <si>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</si>
  <si>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</si>
  <si>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</si>
  <si>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</si>
  <si>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</si>
  <si>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</si>
  <si>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</si>
  <si>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</si>
  <si>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</si>
  <si>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</si>
  <si>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</si>
  <si>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</si>
  <si>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</si>
  <si>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</si>
  <si>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</si>
  <si>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</si>
  <si>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</si>
  <si>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</si>
  <si>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</si>
  <si>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</si>
  <si>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</si>
  <si>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</si>
  <si>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</si>
  <si>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</si>
  <si>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</si>
  <si>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</si>
  <si>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</si>
  <si>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</si>
  <si>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</si>
  <si>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</si>
  <si>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</si>
  <si>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</si>
  <si>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</si>
  <si>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</si>
  <si>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</si>
  <si>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</si>
  <si>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</si>
  <si>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</si>
  <si>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</si>
  <si>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</si>
  <si>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</si>
  <si>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</si>
  <si>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</si>
  <si>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</si>
  <si>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</si>
  <si>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</si>
  <si>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</si>
  <si>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</si>
  <si>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</si>
  <si>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</si>
  <si>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</si>
  <si>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</si>
  <si>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</si>
  <si>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</si>
  <si>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</si>
  <si>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</si>
  <si>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</si>
  <si>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</si>
  <si>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</si>
  <si>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</si>
  <si>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</si>
  <si>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</si>
  <si>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</si>
  <si>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</si>
  <si>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</si>
  <si>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</si>
  <si>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</si>
  <si>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</si>
  <si>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</si>
  <si>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</si>
  <si>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</si>
  <si>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</si>
  <si>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</si>
  <si>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</si>
  <si>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</si>
  <si>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</si>
  <si>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</si>
  <si>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</si>
  <si>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</si>
  <si>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</si>
  <si>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</si>
  <si>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</si>
  <si>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</si>
  <si>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</si>
  <si>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</si>
  <si>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</si>
  <si>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</si>
  <si>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</si>
  <si>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</si>
  <si>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</si>
  <si>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</si>
  <si>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</si>
  <si>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</si>
  <si>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</si>
  <si>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</si>
  <si>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</si>
  <si>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</si>
  <si>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</si>
  <si>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</si>
  <si>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</si>
  <si>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</si>
  <si>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</si>
  <si>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</si>
  <si>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</si>
  <si>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</si>
  <si>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</si>
  <si>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</si>
  <si>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</si>
  <si>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</si>
  <si>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</si>
  <si>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</si>
  <si>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</si>
  <si>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</si>
  <si>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</si>
  <si>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</si>
  <si>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</si>
  <si>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</si>
  <si>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</si>
  <si>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</si>
  <si>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</si>
  <si>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</si>
  <si>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</si>
  <si>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</si>
  <si>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</si>
  <si>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</si>
  <si>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</si>
  <si>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</si>
  <si>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</si>
  <si>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</si>
  <si>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</si>
  <si>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</si>
  <si>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</si>
  <si>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</si>
  <si>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</si>
  <si>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</si>
  <si>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</si>
  <si>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</si>
  <si>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</si>
  <si>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</si>
  <si>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</si>
  <si>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</si>
  <si>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</si>
  <si>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</si>
  <si>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</si>
  <si>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</si>
  <si>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</si>
  <si>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</si>
  <si>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</si>
  <si>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</si>
  <si>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</si>
  <si>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</si>
  <si>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</si>
  <si>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</si>
  <si>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</si>
  <si>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</si>
  <si>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</si>
  <si>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</si>
  <si>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</si>
  <si>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</si>
  <si>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</si>
  <si>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</si>
  <si>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</si>
  <si>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</si>
  <si>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</si>
  <si>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</si>
  <si>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</si>
  <si>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</si>
  <si>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</si>
  <si>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</si>
  <si>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</si>
  <si>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</si>
  <si>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</si>
  <si>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</si>
  <si>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</si>
  <si>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</si>
  <si>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</si>
  <si>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</si>
  <si>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</si>
  <si>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</si>
  <si>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</si>
  <si>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</si>
  <si>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</si>
  <si>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</si>
  <si>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</si>
  <si>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</si>
  <si>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</si>
  <si>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</si>
  <si>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</si>
  <si>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</si>
  <si>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</si>
  <si>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</si>
  <si>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</si>
  <si>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</si>
  <si>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</si>
  <si>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</si>
  <si>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</si>
  <si>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</si>
  <si>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</si>
  <si>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</si>
  <si>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</si>
  <si>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</si>
  <si>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</si>
  <si>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</si>
  <si>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</si>
  <si>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</si>
  <si>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</si>
  <si>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</si>
  <si>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</si>
  <si>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</si>
  <si>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</si>
  <si>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</si>
  <si>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</si>
  <si>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</si>
  <si>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</si>
  <si>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</si>
  <si>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</si>
  <si>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</si>
  <si>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</si>
  <si>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</si>
  <si>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</si>
  <si>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</si>
  <si>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</si>
  <si>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</si>
  <si>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</si>
  <si>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</si>
  <si>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</si>
  <si>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</si>
  <si>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</si>
  <si>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</si>
  <si>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</si>
  <si>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</si>
  <si>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</si>
  <si>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</si>
  <si>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</si>
  <si>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</si>
  <si>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</si>
  <si>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</si>
  <si>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</si>
  <si>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</si>
  <si>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</si>
  <si>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</si>
  <si>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</si>
  <si>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</si>
  <si>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</si>
  <si>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</si>
  <si>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</si>
  <si>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</si>
  <si>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</si>
  <si>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</si>
  <si>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</si>
  <si>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</si>
  <si>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</si>
  <si>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</si>
  <si>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</si>
  <si>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</si>
  <si>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</si>
  <si>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</si>
  <si>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</si>
  <si>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</si>
  <si>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</si>
  <si>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</si>
  <si>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</si>
  <si>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</si>
  <si>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</si>
  <si>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</si>
  <si>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</si>
  <si>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</si>
  <si>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</si>
  <si>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</si>
  <si>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</si>
  <si>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</si>
  <si>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</si>
  <si>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</si>
  <si>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</si>
  <si>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</si>
  <si>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</si>
  <si>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</si>
  <si>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</si>
  <si>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</si>
  <si>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</si>
  <si>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</si>
  <si>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</si>
  <si>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</si>
  <si>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</si>
  <si>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</si>
  <si>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</si>
  <si>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</si>
  <si>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</si>
  <si>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</si>
  <si>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</si>
  <si>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</si>
  <si>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</si>
  <si>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</si>
  <si>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</si>
  <si>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</si>
  <si>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</si>
  <si>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</si>
  <si>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</si>
  <si>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</si>
  <si>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</si>
  <si>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</si>
  <si>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</si>
  <si>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</si>
  <si>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</si>
  <si>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</si>
  <si>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</si>
  <si>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</si>
  <si>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</si>
  <si>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</si>
  <si>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</si>
  <si>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</si>
  <si>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</si>
  <si>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</si>
  <si>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</si>
  <si>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</si>
  <si>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</si>
  <si>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</si>
  <si>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</si>
  <si>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</si>
  <si>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</si>
  <si>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</si>
  <si>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</si>
  <si>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</si>
  <si>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</si>
  <si>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</si>
  <si>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</si>
  <si>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</si>
  <si>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</si>
  <si>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</si>
  <si>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</si>
  <si>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</si>
  <si>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</si>
  <si>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</si>
  <si>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</si>
  <si>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</si>
  <si>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</si>
  <si>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</si>
  <si>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</si>
  <si>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</si>
  <si>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</si>
  <si>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</si>
  <si>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</si>
  <si>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</si>
  <si>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</si>
  <si>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</si>
  <si>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</si>
  <si>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</si>
  <si>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</si>
  <si>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</si>
  <si>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</si>
  <si>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</si>
  <si>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</si>
  <si>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</si>
  <si>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</si>
  <si>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</si>
  <si>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</si>
  <si>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</si>
  <si>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</si>
  <si>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</si>
  <si>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</si>
  <si>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</si>
  <si>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</si>
  <si>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</si>
  <si>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</si>
  <si>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</si>
  <si>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</si>
  <si>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</si>
  <si>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</si>
  <si>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</si>
  <si>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</si>
  <si>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</si>
  <si>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</si>
  <si>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</si>
  <si>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</si>
  <si>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</si>
  <si>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</si>
  <si>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</si>
  <si>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</si>
  <si>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</si>
  <si>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</si>
  <si>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</si>
  <si>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</si>
  <si>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</si>
  <si>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</si>
  <si>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</si>
  <si>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</si>
  <si>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</si>
  <si>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</si>
  <si>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</si>
  <si>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</si>
  <si>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</si>
  <si>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</si>
  <si>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</si>
  <si>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</si>
  <si>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</si>
  <si>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</si>
  <si>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</si>
  <si>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</si>
  <si>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</si>
  <si>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</si>
  <si>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</si>
  <si>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</si>
  <si>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</si>
  <si>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</si>
  <si>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</si>
  <si>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</si>
  <si>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</si>
  <si>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</si>
  <si>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</si>
  <si>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</si>
  <si>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</si>
  <si>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</si>
  <si>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</si>
  <si>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</si>
  <si>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</si>
  <si>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</si>
  <si>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</si>
  <si>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</si>
  <si>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</si>
  <si>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</si>
  <si>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</si>
  <si>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</si>
  <si>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</si>
  <si>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</si>
  <si>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</si>
  <si>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</si>
  <si>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</si>
  <si>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</si>
  <si>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</si>
  <si>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</si>
  <si>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</si>
  <si>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</si>
  <si>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</si>
  <si>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</si>
  <si>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</si>
  <si>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</si>
  <si>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</si>
  <si>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</si>
  <si>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</si>
  <si>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</si>
  <si>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</si>
  <si>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</si>
  <si>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</si>
  <si>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</si>
  <si>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</si>
  <si>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</si>
  <si>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</si>
  <si>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</si>
  <si>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</si>
  <si>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</si>
  <si>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</si>
  <si>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</si>
  <si>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</si>
  <si>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</si>
  <si>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</si>
  <si>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</si>
  <si>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</si>
  <si>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</si>
  <si>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</si>
  <si>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</si>
  <si>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</si>
  <si>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</si>
  <si>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</si>
  <si>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</si>
  <si>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</si>
  <si>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</si>
  <si>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</si>
  <si>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</si>
  <si>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</si>
  <si>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</si>
  <si>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</si>
  <si>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</si>
  <si>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</si>
  <si>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</si>
  <si>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</si>
  <si>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</si>
  <si>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</si>
  <si>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</si>
  <si>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</si>
  <si>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</si>
  <si>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</si>
  <si>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</si>
  <si>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</si>
  <si>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</si>
  <si>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</si>
  <si>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</si>
  <si>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</si>
  <si>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</si>
  <si>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</si>
  <si>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</si>
  <si>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</si>
  <si>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</si>
  <si>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</si>
  <si>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</si>
  <si>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</si>
  <si>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</si>
  <si>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</si>
  <si>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</si>
  <si>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</si>
  <si>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</si>
  <si>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</si>
  <si>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</si>
  <si>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</si>
  <si>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</si>
  <si>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</si>
  <si>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</si>
  <si>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</si>
  <si>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</si>
  <si>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</si>
  <si>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</si>
  <si>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</si>
  <si>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</si>
  <si>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</si>
  <si>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</si>
  <si>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</si>
  <si>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</si>
  <si>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</si>
  <si>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</si>
  <si>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</si>
  <si>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</si>
  <si>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</si>
  <si>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</si>
  <si>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</si>
  <si>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</si>
  <si>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</si>
  <si>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</si>
  <si>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</si>
  <si>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</si>
  <si>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</si>
  <si>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</si>
  <si>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</si>
  <si>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</si>
  <si>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</si>
  <si>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</si>
  <si>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</si>
  <si>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</si>
  <si>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</si>
  <si>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</si>
  <si>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</si>
  <si>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</si>
  <si>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</si>
  <si>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</si>
  <si>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</si>
  <si>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</si>
  <si>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</si>
  <si>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</si>
  <si>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</si>
  <si>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</si>
  <si>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</si>
  <si>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</si>
  <si>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</si>
  <si>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</si>
  <si>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</si>
  <si>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</si>
  <si>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</si>
  <si>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</si>
  <si>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</si>
  <si>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</si>
  <si>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</si>
  <si>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</si>
  <si>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</si>
  <si>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</si>
  <si>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</si>
  <si>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</si>
  <si>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</si>
  <si>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</si>
  <si>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</si>
  <si>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</si>
  <si>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</si>
  <si>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</si>
  <si>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</si>
  <si>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</si>
  <si>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</si>
  <si>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</si>
  <si>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</si>
  <si>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</si>
  <si>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</si>
  <si>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</si>
  <si>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</si>
  <si>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</si>
  <si>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</si>
  <si>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</si>
  <si>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</si>
  <si>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</si>
  <si>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</si>
  <si>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</si>
  <si>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</si>
  <si>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</si>
  <si>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</si>
  <si>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</si>
  <si>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</si>
  <si>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</si>
  <si>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</si>
  <si>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</si>
  <si>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</si>
  <si>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</si>
  <si>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</si>
  <si>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</si>
  <si>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</si>
  <si>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</si>
  <si>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</si>
  <si>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</si>
  <si>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</si>
  <si>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</si>
  <si>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</si>
  <si>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</si>
  <si>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</si>
  <si>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</si>
  <si>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</si>
  <si>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</si>
  <si>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</si>
  <si>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</si>
  <si>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</si>
  <si>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</si>
  <si>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</si>
  <si>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</si>
  <si>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</si>
  <si>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</si>
  <si>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</si>
  <si>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</si>
  <si>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</si>
  <si>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</si>
  <si>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</si>
  <si>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</si>
  <si>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</si>
  <si>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</si>
  <si>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</si>
  <si>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</si>
  <si>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</si>
  <si>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</si>
  <si>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</si>
  <si>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</si>
  <si>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</si>
  <si>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</si>
  <si>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</si>
  <si>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</si>
  <si>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</si>
  <si>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</si>
  <si>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</si>
  <si>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</si>
  <si>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</si>
  <si>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</si>
  <si>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</si>
  <si>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</si>
  <si>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</si>
  <si>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</si>
  <si>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</si>
  <si>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</si>
  <si>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</si>
  <si>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</si>
  <si>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</si>
  <si>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</si>
  <si>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</si>
  <si>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</si>
  <si>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</si>
  <si>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</si>
  <si>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</si>
  <si>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</si>
  <si>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</si>
  <si>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</si>
  <si>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</si>
  <si>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</si>
  <si>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</si>
  <si>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</si>
  <si>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</si>
  <si>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</si>
  <si>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</si>
  <si>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</si>
  <si>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</si>
  <si>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</si>
  <si>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</si>
  <si>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</si>
  <si>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</si>
  <si>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</si>
  <si>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</si>
  <si>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</si>
  <si>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</si>
  <si>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</si>
  <si>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</si>
  <si>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</si>
  <si>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</si>
  <si>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</si>
  <si>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</si>
  <si>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</si>
  <si>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</si>
  <si>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</si>
  <si>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</si>
  <si>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</si>
  <si>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</si>
  <si>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</si>
  <si>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</si>
  <si>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</si>
  <si>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</si>
  <si>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</si>
  <si>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</si>
  <si>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</si>
  <si>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</si>
  <si>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</si>
  <si>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</si>
  <si>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</si>
  <si>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</si>
  <si>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</si>
  <si>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</si>
  <si>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</si>
  <si>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</si>
  <si>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</si>
  <si>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</si>
  <si>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</si>
  <si>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</si>
  <si>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</si>
  <si>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</si>
  <si>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</si>
  <si>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</si>
  <si>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</si>
  <si>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</si>
  <si>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</si>
  <si>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</si>
  <si>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</si>
  <si>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</si>
  <si>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</si>
  <si>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</si>
  <si>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</si>
  <si>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</si>
  <si>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</si>
  <si>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</si>
  <si>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</si>
  <si>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</si>
  <si>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</si>
  <si>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</si>
  <si>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</si>
  <si>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</si>
  <si>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</si>
  <si>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</si>
  <si>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</si>
  <si>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</si>
  <si>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</si>
  <si>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</si>
  <si>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</si>
  <si>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</si>
  <si>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</si>
  <si>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</si>
  <si>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</si>
  <si>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</si>
  <si>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</si>
  <si>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</si>
  <si>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</si>
  <si>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</si>
  <si>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</si>
  <si>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</si>
  <si>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</si>
  <si>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</si>
  <si>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</si>
  <si>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</si>
  <si>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</si>
  <si>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</si>
  <si>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</si>
  <si>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</si>
  <si>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</si>
  <si>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</si>
  <si>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</si>
  <si>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</si>
  <si>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</si>
  <si>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</si>
  <si>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</si>
  <si>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</si>
  <si>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</si>
  <si>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</si>
  <si>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</si>
  <si>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</si>
  <si>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</si>
  <si>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</si>
  <si>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</si>
  <si>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</si>
  <si>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</si>
  <si>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</si>
  <si>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</si>
  <si>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</si>
  <si>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</si>
  <si>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</si>
  <si>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</si>
  <si>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</si>
  <si>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</si>
  <si>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</si>
  <si>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</si>
  <si>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</si>
  <si>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</si>
  <si>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</si>
  <si>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</si>
  <si>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</si>
  <si>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</si>
  <si>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</si>
  <si>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</si>
  <si>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</si>
  <si>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</si>
  <si>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</si>
  <si>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</si>
  <si>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</si>
  <si>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</si>
  <si>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</si>
  <si>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</si>
  <si>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</si>
  <si>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</si>
  <si>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</si>
  <si>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</si>
  <si>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</si>
  <si>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</si>
  <si>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</si>
  <si>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</si>
  <si>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</si>
  <si>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</si>
  <si>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</si>
  <si>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</si>
  <si>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</si>
  <si>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</si>
  <si>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</si>
  <si>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</si>
  <si>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</si>
  <si>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</si>
  <si>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</si>
  <si>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</si>
  <si>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</si>
  <si>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</si>
  <si>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</si>
  <si>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</si>
  <si>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</si>
  <si>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</si>
  <si>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</si>
  <si>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</si>
  <si>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</si>
  <si>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</si>
  <si>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</si>
  <si>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</si>
  <si>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</si>
  <si>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</si>
  <si>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</si>
  <si>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</si>
  <si>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</si>
  <si>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</si>
  <si>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</si>
  <si>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</si>
  <si>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</si>
  <si>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</si>
  <si>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</si>
  <si>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</si>
  <si>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</si>
  <si>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</si>
  <si>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</si>
  <si>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</si>
  <si>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</si>
  <si>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</si>
  <si>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</si>
  <si>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</si>
  <si>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</si>
  <si>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</si>
  <si>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</si>
  <si>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</si>
  <si>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</si>
  <si>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</si>
  <si>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</si>
  <si>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</si>
  <si>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</si>
  <si>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</si>
  <si>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</si>
  <si>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</si>
  <si>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</si>
  <si>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</si>
  <si>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</si>
  <si>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</si>
  <si>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</si>
  <si>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</si>
  <si>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</si>
  <si>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</si>
  <si>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</si>
  <si>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</si>
  <si>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</si>
  <si>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</si>
  <si>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</si>
  <si>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</si>
  <si>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</si>
  <si>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</si>
  <si>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</si>
  <si>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</si>
  <si>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</si>
  <si>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</si>
  <si>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</si>
  <si>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</si>
  <si>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</si>
  <si>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</si>
  <si>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</si>
  <si>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</si>
  <si>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</si>
  <si>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</si>
  <si>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</si>
  <si>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</si>
  <si>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</si>
  <si>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</si>
  <si>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</si>
  <si>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</si>
  <si>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</si>
  <si>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</si>
  <si>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</si>
  <si>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</si>
  <si>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</si>
  <si>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</si>
  <si>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</si>
  <si>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</si>
  <si>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</si>
  <si>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</si>
  <si>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</si>
  <si>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</si>
  <si>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</si>
  <si>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</si>
  <si>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</si>
  <si>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</si>
  <si>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</si>
  <si>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</si>
  <si>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</si>
  <si>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</si>
  <si>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</si>
  <si>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</si>
  <si>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</si>
  <si>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</si>
  <si>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</si>
  <si>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</si>
  <si>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</si>
  <si>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</si>
  <si>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</si>
  <si>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</si>
  <si>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</si>
  <si>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</si>
  <si>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</si>
  <si>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</si>
  <si>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</si>
  <si>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</si>
  <si>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</si>
  <si>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</si>
  <si>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</si>
  <si>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</si>
  <si>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</si>
  <si>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</si>
  <si>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</si>
  <si>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</si>
  <si>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</si>
  <si>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</si>
  <si>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</si>
  <si>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</si>
  <si>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</si>
  <si>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</si>
  <si>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</si>
  <si>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</si>
  <si>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</si>
  <si>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</si>
  <si>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</si>
  <si>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</si>
  <si>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</si>
  <si>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</si>
  <si>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</si>
  <si>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</si>
  <si>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</si>
  <si>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</si>
  <si>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</si>
  <si>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</si>
  <si>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</si>
  <si>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</si>
  <si>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</si>
  <si>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</si>
  <si>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</si>
  <si>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</si>
  <si>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</si>
  <si>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</si>
  <si>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</si>
  <si>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</si>
  <si>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</si>
  <si>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</si>
  <si>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</si>
  <si>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</si>
  <si>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</si>
  <si>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</si>
  <si>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</si>
  <si>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</si>
  <si>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</si>
  <si>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</si>
  <si>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</si>
  <si>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</si>
  <si>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</si>
  <si>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</si>
  <si>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</si>
  <si>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</si>
  <si>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</si>
  <si>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</si>
  <si>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</si>
  <si>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</si>
  <si>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</si>
  <si>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</si>
  <si>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</si>
  <si>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</si>
  <si>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</si>
  <si>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</si>
  <si>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</si>
  <si>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</si>
  <si>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</si>
  <si>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</si>
  <si>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</si>
  <si>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</si>
  <si>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</si>
  <si>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</si>
  <si>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</si>
  <si>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</si>
  <si>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</si>
  <si>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</si>
  <si>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</si>
  <si>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</si>
  <si>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</si>
  <si>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</si>
  <si>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</si>
  <si>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</si>
  <si>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</si>
  <si>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</si>
  <si>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</si>
  <si>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</si>
  <si>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</si>
  <si>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</si>
  <si>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</si>
  <si>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</si>
  <si>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</si>
  <si>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</si>
  <si>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</si>
  <si>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</si>
  <si>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</si>
  <si>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</si>
  <si>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</si>
  <si>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</si>
  <si>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</si>
  <si>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</si>
  <si>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</si>
  <si>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</si>
  <si>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</si>
  <si>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</si>
  <si>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</si>
  <si>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</si>
  <si>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</si>
  <si>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</si>
  <si>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</si>
  <si>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</si>
  <si>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</si>
  <si>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</si>
  <si>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</si>
  <si>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</si>
  <si>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</si>
  <si>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</si>
  <si>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</si>
  <si>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</si>
  <si>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</si>
  <si>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</si>
  <si>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</si>
  <si>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</si>
  <si>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</si>
  <si>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</si>
  <si>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</si>
  <si>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</si>
  <si>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</si>
  <si>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</si>
  <si>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</si>
  <si>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</si>
  <si>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</si>
  <si>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</si>
  <si>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</si>
  <si>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</si>
  <si>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</si>
  <si>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</si>
  <si>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</si>
  <si>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</si>
  <si>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</si>
  <si>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</si>
  <si>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</si>
  <si>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</si>
  <si>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</si>
  <si>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</si>
  <si>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</si>
  <si>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</si>
  <si>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</si>
  <si>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</si>
  <si>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</si>
  <si>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</si>
  <si>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</si>
  <si>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</si>
  <si>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</si>
  <si>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</si>
  <si>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</si>
  <si>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</si>
  <si>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</si>
  <si>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</si>
  <si>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</si>
  <si>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</si>
  <si>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</si>
  <si>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</si>
  <si>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</si>
  <si>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</si>
  <si>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</si>
  <si>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</si>
  <si>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</si>
  <si>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</si>
  <si>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</si>
  <si>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</si>
  <si>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</si>
  <si>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</si>
  <si>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</si>
  <si>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</si>
  <si>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</si>
  <si>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</si>
  <si>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</si>
  <si>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</si>
  <si>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</si>
  <si>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</si>
  <si>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</si>
  <si>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</si>
  <si>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</si>
  <si>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</si>
  <si>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</si>
  <si>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</si>
  <si>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</si>
  <si>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</si>
  <si>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</si>
  <si>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</si>
  <si>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</si>
  <si>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</si>
  <si>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</si>
  <si>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</si>
  <si>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</si>
  <si>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</si>
  <si>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</si>
  <si>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</si>
  <si>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</si>
  <si>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</si>
  <si>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</si>
  <si>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</si>
  <si>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</si>
  <si>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</si>
  <si>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</si>
  <si>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</si>
  <si>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</si>
  <si>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</si>
  <si>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</si>
  <si>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</si>
  <si>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</si>
  <si>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</si>
  <si>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</si>
  <si>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</si>
  <si>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</si>
  <si>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</si>
  <si>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</si>
  <si>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</si>
  <si>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</si>
  <si>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</si>
  <si>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</si>
  <si>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</si>
  <si>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</si>
  <si>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</si>
  <si>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</si>
  <si>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</si>
  <si>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</si>
  <si>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</si>
  <si>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</si>
  <si>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</si>
  <si>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</si>
  <si>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</si>
  <si>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</si>
  <si>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</si>
  <si>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</si>
  <si>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</si>
  <si>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</si>
  <si>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</si>
  <si>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</si>
  <si>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</si>
  <si>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</si>
  <si>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</si>
  <si>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</si>
  <si>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</si>
  <si>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</si>
  <si>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</si>
  <si>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</si>
  <si>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</si>
  <si>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</si>
  <si>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</si>
  <si>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</si>
  <si>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</si>
  <si>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</si>
  <si>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</si>
  <si>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</si>
  <si>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</si>
  <si>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</si>
  <si>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</si>
  <si>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</si>
  <si>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</si>
  <si>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</si>
  <si>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</si>
  <si>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</si>
  <si>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</si>
  <si>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</si>
  <si>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</si>
  <si>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</si>
  <si>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</si>
  <si>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</si>
  <si>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</si>
  <si>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</si>
  <si>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</si>
  <si>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</si>
  <si>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</si>
  <si>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</si>
  <si>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</si>
  <si>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</si>
  <si>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</si>
  <si>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</si>
  <si>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</si>
  <si>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</si>
  <si>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</si>
  <si>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</si>
  <si>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</si>
  <si>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</si>
  <si>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</si>
  <si>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</si>
  <si>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</si>
  <si>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</si>
  <si>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</si>
  <si>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</si>
  <si>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</si>
  <si>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</si>
  <si>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</si>
  <si>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</si>
  <si>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</si>
  <si>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</si>
  <si>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</si>
  <si>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</si>
  <si>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</si>
  <si>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</si>
  <si>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</si>
  <si>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</si>
  <si>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</si>
  <si>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</si>
  <si>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</si>
  <si>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</si>
  <si>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</si>
  <si>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</si>
  <si>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</si>
  <si>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</si>
  <si>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</si>
  <si>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</si>
  <si>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</si>
  <si>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</si>
  <si>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</si>
  <si>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</si>
  <si>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</si>
  <si>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</si>
  <si>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</si>
  <si>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</si>
  <si>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</si>
  <si>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</si>
  <si>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</si>
  <si>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</si>
  <si>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</si>
  <si>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</si>
  <si>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</si>
  <si>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</si>
  <si>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</si>
  <si>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</si>
  <si>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</si>
  <si>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</si>
  <si>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</si>
  <si>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</si>
  <si>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</si>
  <si>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</si>
  <si>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</si>
  <si>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</si>
  <si>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</si>
  <si>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</si>
  <si>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</si>
  <si>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</si>
  <si>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</si>
  <si>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</si>
  <si>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</si>
  <si>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</si>
  <si>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</si>
  <si>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</si>
  <si>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</si>
  <si>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</si>
  <si>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</si>
  <si>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</si>
  <si>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</si>
  <si>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</si>
  <si>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</si>
  <si>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</si>
  <si>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</si>
  <si>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</si>
  <si>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</si>
  <si>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</si>
  <si>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</si>
  <si>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</si>
  <si>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</si>
  <si>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</si>
  <si>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</si>
  <si>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</si>
  <si>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</si>
  <si>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</si>
  <si>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</si>
  <si>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</si>
  <si>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</si>
  <si>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</si>
  <si>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</si>
  <si>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</si>
  <si>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</si>
  <si>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</si>
  <si>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</si>
  <si>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</si>
  <si>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</si>
  <si>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</si>
  <si>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</si>
  <si>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</si>
  <si>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</si>
  <si>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</si>
  <si>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</si>
  <si>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</si>
  <si>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</si>
  <si>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</si>
  <si>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</si>
  <si>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</si>
  <si>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</si>
  <si>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</si>
  <si>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</si>
  <si>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</si>
  <si>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</si>
  <si>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</si>
  <si>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</si>
  <si>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</si>
  <si>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</si>
  <si>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</si>
  <si>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</si>
  <si>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</si>
  <si>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</si>
  <si>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</si>
  <si>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</si>
  <si>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</si>
  <si>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</si>
  <si>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</si>
  <si>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</si>
  <si>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</si>
  <si>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</si>
  <si>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</si>
  <si>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</si>
  <si>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</si>
  <si>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</si>
  <si>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</si>
  <si>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</si>
  <si>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</si>
  <si>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</si>
  <si>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</si>
  <si>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</si>
  <si>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</si>
  <si>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</si>
  <si>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</si>
  <si>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</si>
  <si>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</si>
  <si>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</si>
  <si>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</si>
  <si>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</si>
  <si>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</si>
  <si>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</si>
  <si>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</si>
  <si>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</si>
  <si>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</si>
  <si>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</si>
  <si>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</si>
  <si>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</si>
  <si>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</si>
  <si>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</si>
  <si>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</si>
  <si>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</si>
  <si>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</si>
  <si>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</si>
  <si>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</si>
  <si>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</si>
  <si>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</si>
  <si>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</si>
  <si>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</si>
  <si>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</si>
  <si>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</si>
  <si>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</si>
  <si>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</si>
  <si>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</si>
  <si>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</si>
  <si>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</si>
  <si>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</si>
  <si>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</si>
  <si>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</si>
  <si>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</si>
  <si>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</si>
  <si>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</si>
  <si>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</si>
  <si>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</si>
  <si>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</si>
  <si>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</si>
  <si>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</si>
  <si>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</si>
  <si>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</si>
  <si>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</si>
  <si>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</si>
  <si>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</si>
  <si>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</si>
  <si>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</si>
  <si>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</si>
  <si>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</si>
  <si>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</si>
  <si>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</si>
  <si>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</si>
  <si>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</si>
  <si>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</si>
  <si>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</si>
  <si>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</si>
  <si>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</si>
  <si>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</si>
  <si>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</si>
  <si>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</si>
  <si>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</si>
  <si>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</si>
  <si>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</si>
  <si>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</si>
  <si>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</si>
  <si>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</si>
  <si>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</si>
  <si>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</si>
  <si>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</si>
  <si>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</si>
  <si>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</si>
  <si>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</si>
  <si>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</si>
  <si>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</si>
  <si>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</si>
  <si>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</si>
  <si>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</si>
  <si>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</si>
  <si>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</si>
  <si>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</si>
  <si>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</si>
  <si>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</si>
  <si>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</si>
  <si>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</si>
  <si>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</si>
  <si>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</si>
  <si>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</si>
  <si>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</si>
  <si>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</si>
  <si>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</si>
  <si>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</si>
  <si>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</si>
  <si>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</si>
  <si>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</si>
  <si>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</si>
  <si>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</si>
  <si>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</si>
  <si>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</si>
  <si>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</si>
  <si>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</si>
  <si>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</si>
  <si>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</si>
  <si>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</si>
  <si>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</si>
  <si>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</si>
  <si>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</si>
  <si>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</si>
  <si>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</si>
  <si>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</si>
  <si>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</si>
  <si>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</si>
  <si>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</si>
  <si>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</si>
  <si>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</si>
  <si>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</si>
  <si>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</si>
  <si>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</si>
  <si>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</si>
  <si>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</si>
  <si>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</si>
  <si>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</si>
  <si>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</si>
  <si>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</si>
  <si>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</si>
  <si>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</si>
  <si>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</si>
  <si>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</si>
  <si>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</si>
  <si>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</si>
  <si>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</si>
  <si>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</si>
  <si>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</si>
  <si>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</si>
  <si>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</si>
  <si>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</si>
  <si>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</si>
  <si>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</si>
  <si>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</si>
  <si>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</si>
  <si>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</si>
  <si>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</si>
  <si>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</si>
  <si>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</si>
  <si>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</si>
  <si>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</si>
  <si>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</si>
  <si>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</si>
  <si>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</si>
  <si>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</si>
  <si>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</si>
  <si>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</si>
  <si>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</si>
  <si>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</si>
  <si>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</si>
  <si>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</si>
  <si>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</si>
  <si>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</si>
  <si>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</si>
  <si>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</si>
  <si>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</si>
  <si>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</si>
  <si>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</si>
  <si>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</si>
  <si>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</si>
  <si>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</si>
  <si>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</si>
  <si>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</si>
  <si>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</si>
  <si>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</si>
  <si>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</si>
  <si>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</si>
  <si>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</si>
  <si>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</si>
  <si>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</si>
  <si>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</si>
  <si>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</si>
  <si>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</si>
  <si>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</si>
  <si>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</si>
  <si>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</si>
  <si>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</si>
  <si>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</si>
  <si>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</si>
  <si>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</si>
  <si>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</si>
  <si>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</si>
  <si>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</si>
  <si>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</si>
  <si>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</si>
  <si>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</si>
  <si>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</si>
  <si>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</si>
  <si>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</si>
  <si>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</si>
  <si>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</si>
  <si>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</si>
  <si>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</si>
  <si>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</si>
  <si>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</si>
  <si>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</si>
  <si>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</si>
  <si>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</si>
  <si>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</si>
  <si>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</si>
  <si>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</si>
  <si>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</si>
  <si>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</si>
  <si>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</si>
  <si>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</si>
  <si>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</si>
  <si>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</si>
  <si>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</si>
  <si>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</si>
  <si>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</si>
  <si>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</si>
  <si>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</si>
  <si>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</si>
  <si>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</si>
  <si>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</si>
  <si>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</si>
  <si>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</si>
  <si>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</si>
  <si>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</si>
  <si>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</si>
  <si>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</si>
  <si>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</si>
  <si>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</si>
  <si>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</si>
  <si>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</si>
  <si>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</si>
  <si>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</si>
  <si>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</si>
  <si>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</si>
  <si>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</si>
  <si>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</si>
  <si>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</si>
  <si>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</si>
  <si>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</si>
  <si>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</si>
  <si>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</si>
  <si>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</si>
  <si>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</si>
  <si>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</si>
  <si>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</si>
  <si>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</si>
  <si>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</si>
  <si>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</si>
  <si>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</si>
  <si>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</si>
  <si>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</si>
  <si>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</si>
  <si>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</si>
  <si>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</si>
  <si>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</si>
  <si>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</si>
  <si>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</si>
  <si>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</si>
  <si>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</si>
  <si>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</si>
  <si>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</si>
  <si>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</si>
  <si>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</si>
  <si>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</si>
  <si>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</si>
  <si>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</si>
  <si>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</si>
  <si>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</si>
  <si>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</si>
  <si>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</si>
  <si>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</si>
  <si>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</si>
  <si>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</si>
  <si>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</si>
  <si>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</si>
  <si>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</si>
  <si>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</si>
  <si>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</si>
  <si>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</si>
  <si>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</si>
  <si>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</si>
  <si>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</si>
  <si>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</si>
  <si>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</si>
  <si>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</si>
  <si>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</si>
  <si>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</si>
  <si>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</si>
  <si>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</si>
  <si>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</si>
  <si>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</si>
  <si>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</si>
  <si>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</si>
  <si>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</si>
  <si>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</si>
  <si>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</si>
  <si>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</si>
  <si>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</si>
  <si>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</si>
  <si>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</si>
  <si>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</si>
  <si>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</si>
  <si>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</si>
  <si>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</si>
  <si>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</si>
  <si>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</si>
  <si>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</si>
  <si>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</si>
  <si>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</si>
  <si>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</si>
  <si>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</si>
  <si>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</si>
  <si>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</si>
  <si>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</si>
  <si>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</si>
  <si>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</si>
  <si>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</si>
  <si>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</si>
  <si>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</si>
  <si>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</si>
  <si>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</si>
  <si>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</si>
  <si>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</si>
  <si>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</si>
  <si>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</si>
  <si>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</si>
  <si>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</si>
  <si>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</si>
  <si>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</si>
  <si>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</si>
  <si>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</si>
  <si>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</si>
  <si>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</si>
  <si>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</si>
  <si>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</si>
  <si>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</si>
  <si>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</si>
  <si>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</si>
  <si>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</si>
  <si>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</si>
  <si>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</si>
  <si>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</si>
  <si>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</si>
  <si>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</si>
  <si>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</si>
  <si>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</si>
  <si>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</si>
  <si>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</si>
  <si>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</si>
  <si>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</si>
  <si>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</si>
  <si>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</si>
  <si>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</si>
  <si>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</si>
  <si>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</si>
  <si>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</si>
  <si>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</si>
  <si>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</si>
  <si>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</si>
  <si>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</si>
  <si>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</si>
  <si>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</si>
  <si>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</si>
  <si>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</si>
  <si>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</si>
  <si>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</si>
  <si>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</si>
  <si>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</si>
  <si>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</si>
  <si>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</si>
  <si>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</si>
  <si>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</si>
  <si>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</si>
  <si>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</si>
  <si>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</si>
  <si>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</si>
  <si>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</si>
  <si>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</si>
  <si>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</si>
  <si>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</si>
  <si>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</si>
  <si>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</si>
  <si>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</si>
  <si>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</si>
  <si>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</si>
  <si>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</si>
  <si>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</si>
  <si>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</si>
  <si>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</si>
  <si>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</si>
  <si>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</si>
  <si>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</si>
  <si>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</si>
  <si>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</si>
  <si>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</si>
  <si>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</si>
  <si>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</si>
  <si>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</si>
  <si>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</si>
  <si>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</si>
  <si>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</si>
  <si>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</si>
  <si>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</si>
  <si>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</si>
  <si>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</si>
  <si>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</si>
  <si>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</si>
  <si>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</si>
  <si>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</si>
  <si>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</si>
  <si>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</si>
  <si>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</si>
  <si>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</si>
  <si>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</si>
  <si>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</si>
  <si>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</si>
  <si>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</si>
  <si>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</si>
  <si>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</si>
  <si>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</si>
  <si>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</si>
  <si>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</si>
  <si>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</si>
  <si>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</si>
  <si>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</si>
  <si>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</si>
  <si>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</si>
  <si>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</si>
  <si>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</si>
  <si>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</si>
  <si>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</si>
  <si>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</si>
  <si>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</si>
  <si>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</si>
  <si>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</si>
  <si>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</si>
  <si>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</si>
  <si>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</si>
  <si>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</si>
  <si>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</si>
  <si>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</si>
  <si>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</si>
  <si>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</si>
  <si>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</si>
  <si>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</si>
  <si>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</si>
  <si>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</si>
  <si>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</si>
  <si>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</si>
  <si>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</si>
  <si>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</si>
  <si>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</si>
  <si>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</si>
  <si>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</si>
  <si>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</si>
  <si>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</si>
  <si>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</si>
  <si>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</si>
  <si>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</si>
  <si>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</si>
  <si>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</si>
  <si>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</si>
  <si>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</si>
  <si>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</si>
  <si>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</si>
  <si>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</si>
  <si>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</si>
  <si>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</si>
  <si>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</si>
  <si>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</si>
  <si>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</si>
  <si>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</si>
  <si>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</si>
  <si>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</si>
  <si>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</si>
  <si>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</si>
  <si>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</si>
  <si>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</si>
  <si>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</si>
  <si>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</si>
  <si>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</si>
  <si>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</si>
  <si>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</si>
  <si>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</si>
  <si>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</si>
  <si>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</si>
  <si>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</si>
  <si>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</si>
  <si>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</si>
  <si>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</si>
  <si>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</si>
  <si>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</si>
  <si>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</si>
  <si>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</si>
  <si>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</si>
  <si>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</si>
  <si>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</si>
  <si>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</si>
  <si>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</si>
  <si>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</si>
  <si>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</si>
  <si>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</si>
  <si>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</si>
  <si>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</si>
  <si>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</si>
  <si>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</si>
  <si>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</si>
  <si>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</si>
  <si>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</si>
  <si>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</si>
  <si>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</si>
  <si>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</si>
  <si>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</si>
  <si>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</si>
  <si>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</si>
  <si>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</si>
  <si>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</si>
  <si>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</si>
  <si>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</si>
  <si>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</si>
  <si>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</si>
  <si>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</si>
  <si>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</si>
  <si>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</si>
  <si>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</si>
  <si>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</si>
  <si>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</si>
  <si>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</si>
  <si>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</si>
  <si>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</si>
  <si>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</si>
  <si>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</si>
  <si>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</si>
  <si>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</si>
  <si>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</si>
  <si>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</si>
  <si>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</si>
  <si>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</si>
  <si>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</si>
  <si>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</si>
  <si>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</si>
  <si>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</si>
  <si>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</si>
  <si>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</si>
  <si>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</si>
  <si>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</si>
  <si>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</si>
  <si>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</si>
  <si>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</si>
  <si>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</si>
  <si>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</si>
  <si>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</si>
  <si>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</si>
  <si>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</si>
  <si>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</si>
  <si>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</si>
  <si>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</si>
  <si>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</si>
  <si>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</si>
  <si>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</si>
  <si>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</si>
  <si>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</si>
  <si>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</si>
  <si>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</si>
  <si>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</si>
  <si>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</si>
  <si>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</si>
  <si>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</si>
  <si>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</si>
  <si>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</si>
  <si>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</si>
  <si>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</si>
  <si>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</si>
  <si>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</si>
  <si>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</si>
  <si>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</si>
  <si>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</si>
  <si>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</si>
  <si>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</si>
  <si>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</si>
  <si>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</si>
  <si>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</si>
  <si>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</si>
  <si>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</si>
  <si>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</si>
  <si>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</si>
  <si>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</si>
  <si>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</si>
  <si>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</si>
  <si>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</si>
  <si>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</si>
  <si>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</si>
  <si>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</si>
  <si>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</si>
  <si>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</si>
  <si>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</si>
  <si>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</si>
  <si>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</si>
  <si>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</si>
  <si>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</si>
  <si>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</si>
  <si>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</si>
  <si>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</si>
  <si>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</si>
  <si>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</si>
  <si>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</si>
  <si>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</si>
  <si>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</si>
  <si>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</si>
  <si>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</si>
  <si>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</si>
  <si>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</si>
  <si>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</si>
  <si>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</si>
  <si>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</si>
  <si>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</si>
  <si>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</si>
  <si>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</si>
  <si>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</si>
  <si>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</si>
  <si>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</si>
  <si>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</si>
  <si>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</si>
  <si>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</si>
  <si>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</si>
  <si>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</si>
  <si>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</si>
  <si>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</si>
  <si>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</si>
  <si>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</si>
  <si>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</si>
  <si>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</si>
  <si>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</si>
  <si>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</si>
  <si>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</si>
  <si>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</si>
  <si>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</si>
  <si>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</si>
  <si>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</si>
  <si>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</si>
  <si>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</si>
  <si>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</si>
  <si>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</si>
  <si>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</si>
  <si>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</si>
  <si>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</si>
  <si>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</si>
  <si>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</si>
  <si>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</si>
  <si>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</si>
  <si>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</si>
  <si>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</si>
  <si>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</si>
  <si>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</si>
  <si>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</si>
  <si>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</si>
  <si>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</si>
  <si>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</si>
  <si>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</si>
  <si>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</si>
  <si>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</si>
  <si>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</si>
  <si>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</si>
  <si>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</si>
  <si>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</si>
  <si>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</si>
  <si>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</si>
  <si>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</si>
  <si>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</si>
  <si>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</si>
  <si>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</si>
  <si>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</si>
  <si>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</si>
  <si>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</si>
  <si>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</si>
  <si>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</si>
  <si>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</si>
  <si>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</si>
  <si>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</si>
  <si>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</si>
  <si>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</si>
  <si>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</si>
  <si>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</si>
  <si>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</si>
  <si>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</si>
  <si>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</si>
  <si>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</si>
  <si>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</si>
  <si>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</si>
  <si>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</si>
  <si>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</si>
  <si>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</si>
  <si>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</si>
  <si>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</si>
  <si>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</si>
  <si>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</si>
  <si>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</si>
  <si>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</si>
  <si>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</si>
  <si>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</si>
  <si>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</si>
  <si>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</si>
  <si>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</si>
  <si>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</si>
  <si>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</si>
  <si>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</si>
  <si>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</si>
  <si>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</si>
  <si>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</si>
  <si>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</si>
  <si>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</si>
  <si>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</si>
  <si>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</si>
  <si>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</si>
  <si>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</si>
  <si>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</si>
  <si>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</si>
  <si>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</si>
  <si>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</si>
  <si>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</si>
  <si>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</si>
  <si>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</si>
  <si>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</si>
  <si>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</si>
  <si>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</si>
  <si>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</si>
  <si>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</si>
  <si>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</si>
  <si>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</si>
  <si>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</si>
  <si>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</si>
  <si>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</si>
  <si>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</si>
  <si>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</si>
  <si>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</si>
  <si>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</si>
  <si>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</si>
  <si>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</si>
  <si>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</si>
  <si>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</si>
  <si>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</si>
  <si>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</si>
  <si>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</si>
  <si>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</si>
  <si>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</si>
  <si>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</si>
  <si>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</si>
  <si>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</si>
  <si>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</si>
  <si>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</si>
  <si>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</si>
  <si>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</si>
  <si>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</si>
  <si>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</si>
  <si>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</si>
  <si>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</si>
  <si>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</si>
  <si>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</si>
  <si>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</si>
  <si>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</si>
  <si>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</si>
  <si>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</si>
  <si>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</si>
  <si>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</si>
  <si>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</si>
  <si>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</si>
  <si>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</si>
  <si>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</si>
  <si>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</si>
  <si>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</si>
  <si>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</si>
  <si>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</si>
  <si>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</si>
  <si>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</si>
  <si>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</si>
  <si>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</si>
  <si>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</si>
  <si>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</si>
  <si>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</si>
  <si>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</si>
  <si>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</si>
  <si>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</si>
  <si>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</si>
  <si>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</si>
  <si>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</si>
  <si>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</si>
  <si>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</si>
  <si>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</si>
  <si>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</si>
  <si>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</si>
  <si>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</si>
  <si>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</si>
  <si>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</si>
  <si>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</si>
  <si>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</si>
  <si>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</si>
  <si>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</si>
  <si>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</si>
  <si>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</si>
  <si>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</si>
  <si>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</si>
  <si>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</si>
  <si>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</si>
  <si>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</si>
  <si>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</si>
  <si>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</si>
  <si>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</si>
  <si>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</si>
  <si>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</si>
  <si>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</si>
  <si>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</si>
  <si>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</si>
  <si>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</si>
  <si>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</si>
  <si>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</si>
  <si>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</si>
  <si>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</si>
  <si>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</si>
  <si>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</si>
  <si>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</si>
  <si>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</si>
  <si>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</si>
  <si>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</si>
  <si>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</si>
  <si>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</si>
  <si>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</si>
  <si>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</si>
  <si>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</si>
  <si>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</si>
  <si>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</si>
  <si>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</si>
  <si>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</si>
  <si>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</si>
  <si>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</si>
  <si>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</si>
  <si>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</si>
  <si>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</si>
  <si>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</si>
  <si>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</si>
  <si>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</si>
  <si>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</si>
  <si>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</si>
  <si>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</si>
  <si>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</si>
  <si>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</si>
  <si>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</si>
  <si>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</si>
  <si>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</si>
  <si>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</si>
  <si>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</si>
  <si>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</si>
  <si>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</si>
  <si>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</si>
  <si>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</si>
  <si>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</si>
  <si>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</si>
  <si>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</si>
  <si>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</si>
  <si>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</si>
  <si>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</si>
  <si>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</si>
  <si>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</si>
  <si>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</si>
  <si>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</si>
  <si>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</si>
  <si>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</si>
  <si>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</si>
  <si>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</si>
  <si>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</si>
  <si>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</si>
  <si>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</si>
  <si>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</si>
  <si>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</si>
  <si>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</si>
  <si>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</si>
  <si>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</si>
  <si>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</si>
  <si>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</si>
  <si>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</si>
  <si>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</si>
  <si>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</si>
  <si>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</si>
  <si>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</si>
  <si>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</si>
  <si>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</si>
  <si>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</si>
  <si>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</si>
  <si>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</si>
  <si>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</si>
  <si>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</si>
  <si>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</si>
  <si>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</si>
  <si>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</si>
  <si>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</si>
  <si>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</si>
  <si>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</si>
  <si>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</si>
  <si>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</si>
  <si>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</si>
  <si>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</si>
  <si>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</si>
  <si>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</si>
  <si>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</si>
  <si>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</si>
  <si>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</si>
  <si>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</si>
  <si>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</si>
  <si>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</si>
  <si>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</si>
  <si>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</si>
  <si>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</si>
  <si>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</si>
  <si>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</si>
  <si>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</si>
  <si>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</si>
  <si>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</si>
  <si>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</si>
  <si>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</si>
  <si>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</si>
  <si>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</si>
  <si>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</si>
  <si>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</si>
  <si>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</si>
  <si>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</si>
  <si>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</si>
  <si>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</si>
  <si>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</si>
  <si>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</si>
  <si>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</si>
  <si>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</si>
  <si>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</si>
  <si>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</si>
  <si>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</si>
  <si>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</si>
  <si>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</si>
  <si>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</si>
  <si>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</si>
  <si>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</si>
  <si>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</si>
  <si>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</si>
  <si>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</si>
  <si>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</si>
  <si>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</si>
  <si>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</si>
  <si>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</si>
  <si>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</si>
  <si>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</si>
  <si>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</si>
  <si>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</si>
  <si>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</si>
  <si>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</si>
  <si>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</si>
  <si>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</si>
  <si>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</si>
  <si>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</si>
  <si>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</si>
  <si>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</si>
  <si>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</si>
  <si>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</si>
  <si>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</si>
  <si>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</si>
  <si>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</si>
  <si>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</si>
  <si>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</si>
  <si>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</si>
  <si>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</si>
  <si>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</si>
  <si>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</si>
  <si>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</si>
  <si>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</si>
  <si>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</si>
  <si>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</si>
  <si>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</si>
  <si>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</si>
  <si>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</si>
  <si>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</si>
  <si>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</si>
  <si>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</si>
  <si>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</si>
  <si>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</si>
  <si>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</si>
  <si>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</si>
  <si>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</si>
  <si>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</si>
  <si>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</si>
  <si>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</si>
  <si>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</si>
  <si>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</si>
  <si>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</si>
  <si>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</si>
  <si>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</si>
  <si>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</si>
  <si>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</si>
  <si>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</si>
  <si>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</si>
  <si>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</si>
  <si>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</si>
  <si>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</si>
  <si>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</si>
  <si>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</si>
  <si>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</si>
  <si>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</si>
  <si>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</si>
  <si>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</si>
  <si>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</si>
  <si>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</si>
  <si>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</si>
  <si>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</si>
  <si>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</si>
  <si>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</si>
  <si>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</si>
  <si>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</si>
  <si>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</si>
  <si>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</si>
  <si>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</si>
  <si>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</si>
  <si>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</si>
  <si>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</si>
  <si>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</si>
  <si>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</si>
  <si>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</si>
  <si>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</si>
  <si>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</si>
  <si>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</si>
  <si>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</si>
  <si>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</si>
  <si>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</si>
  <si>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</si>
  <si>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</si>
  <si>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</si>
  <si>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</si>
  <si>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</si>
  <si>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</si>
  <si>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</si>
  <si>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</si>
  <si>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</si>
  <si>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</si>
  <si>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</si>
  <si>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</si>
  <si>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</si>
  <si>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</si>
  <si>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</si>
  <si>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</si>
  <si>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</si>
  <si>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</si>
  <si>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</si>
  <si>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</si>
  <si>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</si>
  <si>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</si>
  <si>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</si>
  <si>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</si>
  <si>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</si>
  <si>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</si>
  <si>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</si>
  <si>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</si>
  <si>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</si>
  <si>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</si>
  <si>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</si>
  <si>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</si>
  <si>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</si>
  <si>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</si>
  <si>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</si>
  <si>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</si>
  <si>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</si>
  <si>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</si>
  <si>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</si>
  <si>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</si>
  <si>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</si>
  <si>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</si>
  <si>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</si>
  <si>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</si>
  <si>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</si>
  <si>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</si>
  <si>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</si>
  <si>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</si>
  <si>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</si>
  <si>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</si>
  <si>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</si>
  <si>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</si>
  <si>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</si>
  <si>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</si>
  <si>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</si>
  <si>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</si>
  <si>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</si>
  <si>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</si>
  <si>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</si>
  <si>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</si>
  <si>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</si>
  <si>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</si>
  <si>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</si>
  <si>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</si>
  <si>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</si>
  <si>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</si>
  <si>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</si>
  <si>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</si>
  <si>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</si>
  <si>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</si>
  <si>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</si>
  <si>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</si>
  <si>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</si>
  <si>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</si>
  <si>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</si>
  <si>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</si>
  <si>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</si>
  <si>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</si>
  <si>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</si>
  <si>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</si>
  <si>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</si>
  <si>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</si>
  <si>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</si>
  <si>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</si>
  <si>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</si>
  <si>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</si>
  <si>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</si>
  <si>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</si>
  <si>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</si>
  <si>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</si>
  <si>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</si>
  <si>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</si>
  <si>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</si>
  <si>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</si>
  <si>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</si>
  <si>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</si>
  <si>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</si>
  <si>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</si>
  <si>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</si>
  <si>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</si>
  <si>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</si>
  <si>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</si>
  <si>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</si>
  <si>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</si>
  <si>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</si>
  <si>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</si>
  <si>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</si>
  <si>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</si>
  <si>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</si>
  <si>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</si>
  <si>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</si>
  <si>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</si>
  <si>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</si>
  <si>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</si>
  <si>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</si>
  <si>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</si>
  <si>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</si>
  <si>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</si>
  <si>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</si>
  <si>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</si>
  <si>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</si>
  <si>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</si>
  <si>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</si>
  <si>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</si>
  <si>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</si>
  <si>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</si>
  <si>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</si>
  <si>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</si>
  <si>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</si>
  <si>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</si>
  <si>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</si>
  <si>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</si>
  <si>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</si>
  <si>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</si>
  <si>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</si>
  <si>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</si>
  <si>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</si>
  <si>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</si>
  <si>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</si>
  <si>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</si>
  <si>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</si>
  <si>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</si>
  <si>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</si>
  <si>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</si>
  <si>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</si>
  <si>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</si>
  <si>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</si>
  <si>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</si>
  <si>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</si>
  <si>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</si>
  <si>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</si>
  <si>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</si>
  <si>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</si>
  <si>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</si>
  <si>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</si>
  <si>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</si>
  <si>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</si>
  <si>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</si>
  <si>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</si>
  <si>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</si>
  <si>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</si>
  <si>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</si>
  <si>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</si>
  <si>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</si>
  <si>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</si>
  <si>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</si>
  <si>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</si>
  <si>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</si>
  <si>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</si>
  <si>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</si>
  <si>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</si>
  <si>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</si>
  <si>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</si>
  <si>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</si>
  <si>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</si>
  <si>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</si>
  <si>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</si>
  <si>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</si>
  <si>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</si>
  <si>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</si>
  <si>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</si>
  <si>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</si>
  <si>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</si>
  <si>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</si>
  <si>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</si>
  <si>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</si>
  <si>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</si>
  <si>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</si>
  <si>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</si>
  <si>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</si>
  <si>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</si>
  <si>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</si>
  <si>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</si>
  <si>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</si>
  <si>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</si>
  <si>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</si>
  <si>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</si>
  <si>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</si>
  <si>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</si>
  <si>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</si>
  <si>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</si>
  <si>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</si>
  <si>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</si>
  <si>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</si>
  <si>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</si>
  <si>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</si>
  <si>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</si>
  <si>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</si>
  <si>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</si>
  <si>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</si>
  <si>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</si>
  <si>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</si>
  <si>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</si>
  <si>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</si>
  <si>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</si>
  <si>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</si>
  <si>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</si>
  <si>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</si>
  <si>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</si>
  <si>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</si>
  <si>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</si>
  <si>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</si>
  <si>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</si>
  <si>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</si>
  <si>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</si>
  <si>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</si>
  <si>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</si>
  <si>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</si>
  <si>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</si>
  <si>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</si>
  <si>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</si>
  <si>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</si>
  <si>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</si>
  <si>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</si>
  <si>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</si>
  <si>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</si>
  <si>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</si>
  <si>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</si>
  <si>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</si>
  <si>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</si>
  <si>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</si>
  <si>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</si>
  <si>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</si>
  <si>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</si>
  <si>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</si>
  <si>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</si>
  <si>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</si>
  <si>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</si>
  <si>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</si>
  <si>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</si>
  <si>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</si>
  <si>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</si>
  <si>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</si>
  <si>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</si>
  <si>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</si>
  <si>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</si>
  <si>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</si>
  <si>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</si>
  <si>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</si>
  <si>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</si>
  <si>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</si>
  <si>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</si>
  <si>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</si>
  <si>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</si>
  <si>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</si>
  <si>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</si>
  <si>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</si>
  <si>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</si>
  <si>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</si>
  <si>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</si>
  <si>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</si>
  <si>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</si>
  <si>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</si>
  <si>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</si>
  <si>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</si>
  <si>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</si>
  <si>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</si>
  <si>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</si>
  <si>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</si>
  <si>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</si>
  <si>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</si>
  <si>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</si>
  <si>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</si>
  <si>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</si>
  <si>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</si>
  <si>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</si>
  <si>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</si>
  <si>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</si>
  <si>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</si>
  <si>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</si>
  <si>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</si>
  <si>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</si>
  <si>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</si>
  <si>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</si>
  <si>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</si>
  <si>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</si>
  <si>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</si>
  <si>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</si>
  <si>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</si>
  <si>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</si>
  <si>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</si>
  <si>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</si>
  <si>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</si>
  <si>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</si>
  <si>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</si>
  <si>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</si>
  <si>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</si>
  <si>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</si>
  <si>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</si>
  <si>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</si>
  <si>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</si>
  <si>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</si>
  <si>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</si>
  <si>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</si>
  <si>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</si>
  <si>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</si>
  <si>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</si>
  <si>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</si>
  <si>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</si>
  <si>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</si>
  <si>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</si>
  <si>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</si>
  <si>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</si>
  <si>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</si>
  <si>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</si>
  <si>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</si>
  <si>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</si>
  <si>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</si>
  <si>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</si>
  <si>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</si>
  <si>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</si>
  <si>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</si>
  <si>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</si>
  <si>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</si>
  <si>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</si>
  <si>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</si>
  <si>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</si>
  <si>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</si>
  <si>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</si>
  <si>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</si>
  <si>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</si>
  <si>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</si>
  <si>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</si>
  <si>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</si>
  <si>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</si>
  <si>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</si>
  <si>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</si>
  <si>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</si>
  <si>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</si>
  <si>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</si>
  <si>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</si>
  <si>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</si>
  <si>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</si>
  <si>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</si>
  <si>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</si>
  <si>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</si>
  <si>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</si>
  <si>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</si>
  <si>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</si>
  <si>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</si>
  <si>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</si>
  <si>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</si>
  <si>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</si>
  <si>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</si>
  <si>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</si>
  <si>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</si>
  <si>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</si>
  <si>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</si>
  <si>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</si>
  <si>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</si>
  <si>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</si>
  <si>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</si>
  <si>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</si>
  <si>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</si>
  <si>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</si>
  <si>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</si>
  <si>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</si>
  <si>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</si>
  <si>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</si>
  <si>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</si>
  <si>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</si>
  <si>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</si>
  <si>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</si>
  <si>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</si>
  <si>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</si>
  <si>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</si>
  <si>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</si>
  <si>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</si>
  <si>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</si>
  <si>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</si>
  <si>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</si>
  <si>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</si>
  <si>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</si>
  <si>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</si>
  <si>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</si>
  <si>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</si>
  <si>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</si>
  <si>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</si>
  <si>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</si>
  <si>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</si>
  <si>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</si>
  <si>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</si>
  <si>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</si>
  <si>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</si>
  <si>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</si>
  <si>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</si>
  <si>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</si>
  <si>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</si>
  <si>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</si>
  <si>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</si>
  <si>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</si>
  <si>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</si>
  <si>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</si>
  <si>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</si>
  <si>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</si>
  <si>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</si>
  <si>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</si>
  <si>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</si>
  <si>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</si>
  <si>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</si>
  <si>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</si>
  <si>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</si>
  <si>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</si>
  <si>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</si>
  <si>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</si>
  <si>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</si>
  <si>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</si>
  <si>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</si>
  <si>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</si>
  <si>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</si>
  <si>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</si>
  <si>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</si>
  <si>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</si>
  <si>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</si>
  <si>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</si>
  <si>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</si>
  <si>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</si>
  <si>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</si>
  <si>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</si>
  <si>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</si>
  <si>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</si>
  <si>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</si>
  <si>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</si>
  <si>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</si>
  <si>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</si>
  <si>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</si>
  <si>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</si>
  <si>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</si>
  <si>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</si>
  <si>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</si>
  <si>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</si>
  <si>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</si>
  <si>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</si>
  <si>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</si>
  <si>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</si>
  <si>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</si>
  <si>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</si>
  <si>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</si>
  <si>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</si>
  <si>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</si>
  <si>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</si>
  <si>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</si>
  <si>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</si>
  <si>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</si>
  <si>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</si>
  <si>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</si>
  <si>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</si>
  <si>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</si>
  <si>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</si>
  <si>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</si>
  <si>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</si>
  <si>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</si>
  <si>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</si>
  <si>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</si>
  <si>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</si>
  <si>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</si>
  <si>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</si>
  <si>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</si>
  <si>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</si>
  <si>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</si>
  <si>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</si>
  <si>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</si>
  <si>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</si>
  <si>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</si>
  <si>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</si>
  <si>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</si>
  <si>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</si>
  <si>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</si>
  <si>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</si>
  <si>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</si>
  <si>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</si>
  <si>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</si>
  <si>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</si>
  <si>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</si>
  <si>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</si>
  <si>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</si>
  <si>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</si>
  <si>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</si>
  <si>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</si>
  <si>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</si>
  <si>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</si>
  <si>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</si>
  <si>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</si>
  <si>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</si>
  <si>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</si>
  <si>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</si>
  <si>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</si>
  <si>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</si>
  <si>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</si>
  <si>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</si>
  <si>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</si>
  <si>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</si>
  <si>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</si>
  <si>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</si>
  <si>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</si>
  <si>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</si>
  <si>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</si>
  <si>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</si>
  <si>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</si>
  <si>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</si>
  <si>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</si>
  <si>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</si>
  <si>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</si>
  <si>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</si>
  <si>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</si>
  <si>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</si>
  <si>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</si>
  <si>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</si>
  <si>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</si>
  <si>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</si>
  <si>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</si>
  <si>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</si>
  <si>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</si>
  <si>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</si>
  <si>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</si>
  <si>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</si>
  <si>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</si>
  <si>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</si>
  <si>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</si>
  <si>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</si>
  <si>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</si>
  <si>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</si>
  <si>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</si>
  <si>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</si>
  <si>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</si>
  <si>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</si>
  <si>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</si>
  <si>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</si>
  <si>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</si>
  <si>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</si>
  <si>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</si>
  <si>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</si>
  <si>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</si>
  <si>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</si>
  <si>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</si>
  <si>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</si>
  <si>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</si>
  <si>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</si>
  <si>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</si>
  <si>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</si>
  <si>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</si>
  <si>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</si>
  <si>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</si>
  <si>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</si>
  <si>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</si>
  <si>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</si>
  <si>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</si>
  <si>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</si>
  <si>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</si>
  <si>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</si>
  <si>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</si>
  <si>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</si>
  <si>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</si>
  <si>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</si>
  <si>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</si>
  <si>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</si>
  <si>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</si>
  <si>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</si>
  <si>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</si>
  <si>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</si>
  <si>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</si>
  <si>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</si>
  <si>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</si>
  <si>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</si>
  <si>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</si>
  <si>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</si>
  <si>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</si>
  <si>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</si>
  <si>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</si>
  <si>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</si>
  <si>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</si>
  <si>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</si>
  <si>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</si>
  <si>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</si>
  <si>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</si>
  <si>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</si>
  <si>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</si>
  <si>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</si>
  <si>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</si>
  <si>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</si>
  <si>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</si>
  <si>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</si>
  <si>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</si>
  <si>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</si>
  <si>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</si>
  <si>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</si>
  <si>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</si>
  <si>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</si>
  <si>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</si>
  <si>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</si>
  <si>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</si>
  <si>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</si>
  <si>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</si>
  <si>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</si>
  <si>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</si>
  <si>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</si>
  <si>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</si>
  <si>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</si>
  <si>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</si>
  <si>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</si>
  <si>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</si>
  <si>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</si>
  <si>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</si>
  <si>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</si>
  <si>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</si>
  <si>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</si>
  <si>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</si>
  <si>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</si>
  <si>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</si>
  <si>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</si>
  <si>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</si>
  <si>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</si>
  <si>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</si>
  <si>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</si>
  <si>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</si>
  <si>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</si>
  <si>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</si>
  <si>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</si>
  <si>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</si>
  <si>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</si>
  <si>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</si>
  <si>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</si>
  <si>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</si>
  <si>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</si>
  <si>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</si>
  <si>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</si>
  <si>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</si>
  <si>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</si>
  <si>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</si>
  <si>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</si>
  <si>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</si>
  <si>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</si>
  <si>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</si>
  <si>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</si>
  <si>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</si>
  <si>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</si>
  <si>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</si>
  <si>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</si>
  <si>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</si>
  <si>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</si>
  <si>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</si>
  <si>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</si>
  <si>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</si>
  <si>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</si>
  <si>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</si>
  <si>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</si>
  <si>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</si>
  <si>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</si>
  <si>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</si>
  <si>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</si>
  <si>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</si>
  <si>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</si>
  <si>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</si>
  <si>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</si>
  <si>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</si>
  <si>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</si>
  <si>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</si>
  <si>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</si>
  <si>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</si>
  <si>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</si>
  <si>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</si>
  <si>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</si>
  <si>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</si>
  <si>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</si>
  <si>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</si>
  <si>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</si>
  <si>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</si>
  <si>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</si>
  <si>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</si>
  <si>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</si>
  <si>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</si>
  <si>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</si>
  <si>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</si>
  <si>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</si>
  <si>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</si>
  <si>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</si>
  <si>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</si>
  <si>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</si>
  <si>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</si>
  <si>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</si>
  <si>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</si>
  <si>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</si>
  <si>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</si>
  <si>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</si>
  <si>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</si>
  <si>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</si>
  <si>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</si>
  <si>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</si>
  <si>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</si>
  <si>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</si>
  <si>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</si>
  <si>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</si>
  <si>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</si>
  <si>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</si>
  <si>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</si>
  <si>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</si>
  <si>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</si>
  <si>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</si>
  <si>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</si>
  <si>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</si>
  <si>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</si>
  <si>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</si>
  <si>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</si>
  <si>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</si>
  <si>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</si>
  <si>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</si>
  <si>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</si>
  <si>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</si>
  <si>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</si>
  <si>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</si>
  <si>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</si>
  <si>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</si>
  <si>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</si>
  <si>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</si>
  <si>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</si>
  <si>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</si>
  <si>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</si>
  <si>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</si>
  <si>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</si>
  <si>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</si>
  <si>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</si>
  <si>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</si>
  <si>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</si>
  <si>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</si>
  <si>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</si>
  <si>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</si>
  <si>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</si>
  <si>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</si>
  <si>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</si>
  <si>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</si>
  <si>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</si>
  <si>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</si>
  <si>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</si>
  <si>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</si>
  <si>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</si>
  <si>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</si>
  <si>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</si>
  <si>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</si>
  <si>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</si>
  <si>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</si>
  <si>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</si>
  <si>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</si>
  <si>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</si>
  <si>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</si>
  <si>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</si>
  <si>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</si>
  <si>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</si>
  <si>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</si>
  <si>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</si>
  <si>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</si>
  <si>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</si>
  <si>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</si>
  <si>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</si>
  <si>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</si>
  <si>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</si>
  <si>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</si>
  <si>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</si>
  <si>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</si>
  <si>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</si>
  <si>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</si>
  <si>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</si>
  <si>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</si>
  <si>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</si>
  <si>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</si>
  <si>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</si>
  <si>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</si>
  <si>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</si>
  <si>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</si>
  <si>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</si>
  <si>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</si>
  <si>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</si>
  <si>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</si>
  <si>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</si>
  <si>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</si>
  <si>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</si>
  <si>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</si>
  <si>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</si>
  <si>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</si>
  <si>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</si>
  <si>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</si>
  <si>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</si>
  <si>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</si>
  <si>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</si>
  <si>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</si>
  <si>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</si>
  <si>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</si>
  <si>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</si>
  <si>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</si>
  <si>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</si>
  <si>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</si>
  <si>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</si>
  <si>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</si>
  <si>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</si>
  <si>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</si>
  <si>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</si>
  <si>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</si>
  <si>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</si>
  <si>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</si>
  <si>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</si>
  <si>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</si>
  <si>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</si>
  <si>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</si>
  <si>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</si>
  <si>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</si>
  <si>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</si>
  <si>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</si>
  <si>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</si>
  <si>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</si>
  <si>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</si>
  <si>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</si>
  <si>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</si>
  <si>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</si>
  <si>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</si>
  <si>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</si>
  <si>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</si>
  <si>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</si>
  <si>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</si>
  <si>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</si>
  <si>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</si>
  <si>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</si>
  <si>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</si>
  <si>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</si>
  <si>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</si>
  <si>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</si>
  <si>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</si>
  <si>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</si>
  <si>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</si>
  <si>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</si>
  <si>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</si>
  <si>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</si>
  <si>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</si>
  <si>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</si>
  <si>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</si>
  <si>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</si>
  <si>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</si>
  <si>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</si>
  <si>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</si>
  <si>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</si>
  <si>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</si>
  <si>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</si>
  <si>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</si>
  <si>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</si>
  <si>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</si>
  <si>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</si>
  <si>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</si>
  <si>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</si>
  <si>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</si>
  <si>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</si>
  <si>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</si>
  <si>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</si>
  <si>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</si>
  <si>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</si>
  <si>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</si>
  <si>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</si>
  <si>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</si>
  <si>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</si>
  <si>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</si>
  <si>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</si>
  <si>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</si>
  <si>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</si>
  <si>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</si>
  <si>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</si>
  <si>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</si>
  <si>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</si>
  <si>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</si>
  <si>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</si>
  <si>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</si>
  <si>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</si>
  <si>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</si>
  <si>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</si>
  <si>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</si>
  <si>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</si>
  <si>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</si>
  <si>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</si>
  <si>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</si>
  <si>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</si>
  <si>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</si>
  <si>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</si>
  <si>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</si>
  <si>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</si>
  <si>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</si>
  <si>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</si>
  <si>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</si>
  <si>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</si>
  <si>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</si>
  <si>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</si>
  <si>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</si>
  <si>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</si>
  <si>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</si>
  <si>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</si>
  <si>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</si>
  <si>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</si>
  <si>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</si>
  <si>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</si>
  <si>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</si>
  <si>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</si>
  <si>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</si>
  <si>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</si>
  <si>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</si>
  <si>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</si>
  <si>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</si>
  <si>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</si>
  <si>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</si>
  <si>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</si>
  <si>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</si>
  <si>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</si>
  <si>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</si>
  <si>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</si>
  <si>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</si>
  <si>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</si>
  <si>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</si>
  <si>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</si>
  <si>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</si>
  <si>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</si>
  <si>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</si>
  <si>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</si>
  <si>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</si>
  <si>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</si>
  <si>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</si>
  <si>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</si>
  <si>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</si>
  <si>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</si>
  <si>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</si>
  <si>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</si>
  <si>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</si>
  <si>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</si>
  <si>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</si>
  <si>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</si>
  <si>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</si>
  <si>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</si>
  <si>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</si>
  <si>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</si>
  <si>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</si>
  <si>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</si>
  <si>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</si>
  <si>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</si>
  <si>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</si>
  <si>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</si>
  <si>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</si>
  <si>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</si>
  <si>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</si>
  <si>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</si>
  <si>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</si>
  <si>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</si>
  <si>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</si>
  <si>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</si>
  <si>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</si>
  <si>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</si>
  <si>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</si>
  <si>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</si>
  <si>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</si>
  <si>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</si>
  <si>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</si>
  <si>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</si>
  <si>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</si>
  <si>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</si>
  <si>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</si>
  <si>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</si>
  <si>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</si>
  <si>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</si>
  <si>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</si>
  <si>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</si>
  <si>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</si>
  <si>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</si>
  <si>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</si>
  <si>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</si>
  <si>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</si>
  <si>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</si>
  <si>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</si>
  <si>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</si>
  <si>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</si>
  <si>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</si>
  <si>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</si>
  <si>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</si>
  <si>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</si>
  <si>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</si>
  <si>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</si>
  <si>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</si>
  <si>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</si>
  <si>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</si>
  <si>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</si>
  <si>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</si>
  <si>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</si>
  <si>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</si>
  <si>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</si>
  <si>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</si>
  <si>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</si>
  <si>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</si>
  <si>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</si>
  <si>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</si>
  <si>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</si>
  <si>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</si>
  <si>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</si>
  <si>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</si>
  <si>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</si>
  <si>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</si>
  <si>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</si>
  <si>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</si>
  <si>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</si>
  <si>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</si>
  <si>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</si>
  <si>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</si>
  <si>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</si>
  <si>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</si>
  <si>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</si>
  <si>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</si>
  <si>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</si>
  <si>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</si>
  <si>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</si>
  <si>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</si>
  <si>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</si>
  <si>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</si>
  <si>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</si>
  <si>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</si>
  <si>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</si>
  <si>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</si>
  <si>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</si>
  <si>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</si>
  <si>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</si>
  <si>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</si>
  <si>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</si>
  <si>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</si>
  <si>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</si>
  <si>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</si>
  <si>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</si>
  <si>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</si>
  <si>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</si>
  <si>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</si>
  <si>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</si>
  <si>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</si>
  <si>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</si>
  <si>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</si>
  <si>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</si>
  <si>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</si>
  <si>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</si>
  <si>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</si>
  <si>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</si>
  <si>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</si>
  <si>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</si>
  <si>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</si>
  <si>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</si>
  <si>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</si>
  <si>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</si>
  <si>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</si>
  <si>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</si>
  <si>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</si>
  <si>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</si>
  <si>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</si>
  <si>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</si>
  <si>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</si>
  <si>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</si>
  <si>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</si>
  <si>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</si>
  <si>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</si>
  <si>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</si>
  <si>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</si>
  <si>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</si>
  <si>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</si>
  <si>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</si>
  <si>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</si>
  <si>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</si>
  <si>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</si>
  <si>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</si>
  <si>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</si>
  <si>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</si>
  <si>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</si>
  <si>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</si>
  <si>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</si>
  <si>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</si>
  <si>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</si>
  <si>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</si>
  <si>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</si>
  <si>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</si>
  <si>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</si>
  <si>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</si>
  <si>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</si>
  <si>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</si>
  <si>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</si>
  <si>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</si>
  <si>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</si>
  <si>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</si>
  <si>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</si>
  <si>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</si>
  <si>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</si>
  <si>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</si>
  <si>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</si>
  <si>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</si>
  <si>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</si>
  <si>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</si>
  <si>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</si>
  <si>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</si>
  <si>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</si>
  <si>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</si>
  <si>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</si>
  <si>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</si>
  <si>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</si>
  <si>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</si>
  <si>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</si>
  <si>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</si>
  <si>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</si>
  <si>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</si>
  <si>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</si>
  <si>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</si>
  <si>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</si>
  <si>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</si>
  <si>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</si>
  <si>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</si>
  <si>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</si>
  <si>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</si>
  <si>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</si>
  <si>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</si>
  <si>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</si>
  <si>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</si>
  <si>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</si>
  <si>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</si>
  <si>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</si>
  <si>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</si>
  <si>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</si>
  <si>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</si>
  <si>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</si>
  <si>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</si>
  <si>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</si>
  <si>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</si>
  <si>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</si>
  <si>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</si>
  <si>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</si>
  <si>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</si>
  <si>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</si>
  <si>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</si>
  <si>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</si>
  <si>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</si>
  <si>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</si>
  <si>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</si>
  <si>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</si>
  <si>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</si>
  <si>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</si>
  <si>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</si>
  <si>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</si>
  <si>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</si>
  <si>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</si>
  <si>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</si>
  <si>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</si>
  <si>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</si>
  <si>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</si>
  <si>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</si>
  <si>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</si>
  <si>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</si>
  <si>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</si>
  <si>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</si>
  <si>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</si>
  <si>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</si>
  <si>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</si>
  <si>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</si>
  <si>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</si>
  <si>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</si>
  <si>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</si>
  <si>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</si>
  <si>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</si>
  <si>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</si>
  <si>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</si>
  <si>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</si>
  <si>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</si>
  <si>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</si>
  <si>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</si>
  <si>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</si>
  <si>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</si>
  <si>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</si>
  <si>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</si>
  <si>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</si>
  <si>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</si>
  <si>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</si>
  <si>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</si>
  <si>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</si>
  <si>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</si>
  <si>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</si>
  <si>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</si>
  <si>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</si>
  <si>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</si>
  <si>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</si>
  <si>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</si>
  <si>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</si>
  <si>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</si>
  <si>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</si>
  <si>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</si>
  <si>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</si>
  <si>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</si>
  <si>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</si>
  <si>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</si>
  <si>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</si>
  <si>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</si>
  <si>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</si>
  <si>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</si>
  <si>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</si>
  <si>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</si>
  <si>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</si>
  <si>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</si>
  <si>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</si>
  <si>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</si>
  <si>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</si>
  <si>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</si>
  <si>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</si>
  <si>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</si>
  <si>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</si>
  <si>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</si>
  <si>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</si>
  <si>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</si>
  <si>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</si>
  <si>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</si>
  <si>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</si>
  <si>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</si>
  <si>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</si>
  <si>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</si>
  <si>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</si>
  <si>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</si>
  <si>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</si>
  <si>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</si>
  <si>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</si>
  <si>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</si>
  <si>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</si>
  <si>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</si>
  <si>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</si>
  <si>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</si>
  <si>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</si>
  <si>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</si>
  <si>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</si>
  <si>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</si>
  <si>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</si>
  <si>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</si>
  <si>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</si>
  <si>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</si>
  <si>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</si>
  <si>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</si>
  <si>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</si>
  <si>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</si>
  <si>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</si>
  <si>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</si>
  <si>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</si>
  <si>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</si>
  <si>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</si>
  <si>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</si>
  <si>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</si>
  <si>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</si>
  <si>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</si>
  <si>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</si>
  <si>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</si>
  <si>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</si>
  <si>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</si>
  <si>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</si>
  <si>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</si>
  <si>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</si>
  <si>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</si>
  <si>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</si>
  <si>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</si>
  <si>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</si>
  <si>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</si>
  <si>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</si>
  <si>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</si>
  <si>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</si>
  <si>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</si>
  <si>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</si>
  <si>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</si>
  <si>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</si>
  <si>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</si>
  <si>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</si>
  <si>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</si>
  <si>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</si>
  <si>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</si>
  <si>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</si>
  <si>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</si>
  <si>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</si>
  <si>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</si>
  <si>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</si>
  <si>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</si>
  <si>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</si>
  <si>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</si>
  <si>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</si>
  <si>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</si>
  <si>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</si>
  <si>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</si>
  <si>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</si>
  <si>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</si>
  <si>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</si>
  <si>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</si>
  <si>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</si>
  <si>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</si>
  <si>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</si>
  <si>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</si>
  <si>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</si>
  <si>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</si>
  <si>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</si>
  <si>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</si>
  <si>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</si>
  <si>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</si>
  <si>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</si>
  <si>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</si>
  <si>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</si>
  <si>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</si>
  <si>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</si>
  <si>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</si>
  <si>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</si>
  <si>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</si>
  <si>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</si>
  <si>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</si>
  <si>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</si>
  <si>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</si>
  <si>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</si>
  <si>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</si>
  <si>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</si>
  <si>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</si>
  <si>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</si>
  <si>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</si>
  <si>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</si>
  <si>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</si>
  <si>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</si>
  <si>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</si>
  <si>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</si>
  <si>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</si>
  <si>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</si>
  <si>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</si>
  <si>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</si>
  <si>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</si>
  <si>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</si>
  <si>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</si>
  <si>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</si>
  <si>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</si>
  <si>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</si>
  <si>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</si>
  <si>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</si>
  <si>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</si>
  <si>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</si>
  <si>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</si>
  <si>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</si>
  <si>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</si>
  <si>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</si>
  <si>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</si>
  <si>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</si>
  <si>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</si>
  <si>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</si>
  <si>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</si>
  <si>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</si>
  <si>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</si>
  <si>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</si>
  <si>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</si>
  <si>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</si>
  <si>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</si>
  <si>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</si>
  <si>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</si>
  <si>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</si>
  <si>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</si>
  <si>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</si>
  <si>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</si>
  <si>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</si>
  <si>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</si>
  <si>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</si>
  <si>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</si>
  <si>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</si>
  <si>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</si>
  <si>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</si>
  <si>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</si>
  <si>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</si>
  <si>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</si>
  <si>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</si>
  <si>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</si>
  <si>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</si>
  <si>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</si>
  <si>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</si>
  <si>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</si>
  <si>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</si>
  <si>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</si>
  <si>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</si>
  <si>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</si>
  <si>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</si>
  <si>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</si>
  <si>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</si>
  <si>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</si>
  <si>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</si>
  <si>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</si>
  <si>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</si>
  <si>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</si>
  <si>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</si>
  <si>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</si>
  <si>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</si>
  <si>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</si>
  <si>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</si>
  <si>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</si>
  <si>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</si>
  <si>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</si>
  <si>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</si>
  <si>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</si>
  <si>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</si>
  <si>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</si>
  <si>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</si>
  <si>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</si>
  <si>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</si>
  <si>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</si>
  <si>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</si>
  <si>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</si>
  <si>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</si>
  <si>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</si>
  <si>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</si>
  <si>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</si>
  <si>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</si>
  <si>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</si>
  <si>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</si>
  <si>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</si>
  <si>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</si>
  <si>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</si>
  <si>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</si>
  <si>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</si>
  <si>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</si>
  <si>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</si>
  <si>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</si>
  <si>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</si>
  <si>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</si>
  <si>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</si>
  <si>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</si>
  <si>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</si>
  <si>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</si>
  <si>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</si>
  <si>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</si>
  <si>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</si>
  <si>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</si>
  <si>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</si>
  <si>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</si>
  <si>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</si>
  <si>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</si>
  <si>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</si>
  <si>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</si>
  <si>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</si>
  <si>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</si>
  <si>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</si>
  <si>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</si>
  <si>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</si>
  <si>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</si>
  <si>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</si>
  <si>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</si>
  <si>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</si>
  <si>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</si>
  <si>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</si>
  <si>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</si>
  <si>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</si>
  <si>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</si>
  <si>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</si>
  <si>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</si>
  <si>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</si>
  <si>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</si>
  <si>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</si>
  <si>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</si>
  <si>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</si>
  <si>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</si>
  <si>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</si>
  <si>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</si>
  <si>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</si>
  <si>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</si>
  <si>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</si>
  <si>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</si>
  <si>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</si>
  <si>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</si>
  <si>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</si>
  <si>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</si>
  <si>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</si>
  <si>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</si>
  <si>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</si>
  <si>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</si>
  <si>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</si>
  <si>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</si>
  <si>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</si>
  <si>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</si>
  <si>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</si>
  <si>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</si>
  <si>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</si>
  <si>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</si>
  <si>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</si>
  <si>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</si>
  <si>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</si>
  <si>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</si>
  <si>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</si>
  <si>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</si>
  <si>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</si>
  <si>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</si>
  <si>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</si>
  <si>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</si>
  <si>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</si>
  <si>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</si>
  <si>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</si>
  <si>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</si>
  <si>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</si>
  <si>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</si>
  <si>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</si>
  <si>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</si>
  <si>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</si>
  <si>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</si>
  <si>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</si>
  <si>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</si>
  <si>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</si>
  <si>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</si>
  <si>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</si>
  <si>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</si>
  <si>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</si>
  <si>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</si>
  <si>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</si>
  <si>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</si>
  <si>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</si>
  <si>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</si>
  <si>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</si>
  <si>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</si>
  <si>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</si>
  <si>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</si>
  <si>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</si>
  <si>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</si>
  <si>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</si>
  <si>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</si>
  <si>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</si>
  <si>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</si>
  <si>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</si>
  <si>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</si>
  <si>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</si>
  <si>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</si>
  <si>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</si>
  <si>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</si>
  <si>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</si>
  <si>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</si>
  <si>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</si>
  <si>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</si>
  <si>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</si>
  <si>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</si>
  <si>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</si>
  <si>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</si>
  <si>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</si>
  <si>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</si>
  <si>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</si>
  <si>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</si>
  <si>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</si>
  <si>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</si>
  <si>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</si>
  <si>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</si>
  <si>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</si>
  <si>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</si>
  <si>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</si>
  <si>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</si>
  <si>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</si>
  <si>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</si>
  <si>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</si>
  <si>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</si>
  <si>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</si>
  <si>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</si>
  <si>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</si>
  <si>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</si>
  <si>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</si>
  <si>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</si>
  <si>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</si>
  <si>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</si>
  <si>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</si>
  <si>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</si>
  <si>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</si>
  <si>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</si>
  <si>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</si>
  <si>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</si>
  <si>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</si>
  <si>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</si>
  <si>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</si>
  <si>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</si>
  <si>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</si>
  <si>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</si>
  <si>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</si>
  <si>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</si>
  <si>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</si>
  <si>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</si>
  <si>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</si>
  <si>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</si>
  <si>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</si>
  <si>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</si>
  <si>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</si>
  <si>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</si>
  <si>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</si>
  <si>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</si>
  <si>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</si>
  <si>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</si>
  <si>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</si>
  <si>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</si>
  <si>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</si>
  <si>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</si>
  <si>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</si>
  <si>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</si>
  <si>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</si>
  <si>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</si>
  <si>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</si>
  <si>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</si>
  <si>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</si>
  <si>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</si>
  <si>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</si>
  <si>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</si>
  <si>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</si>
  <si>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</si>
  <si>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</si>
  <si>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</si>
  <si>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</si>
  <si>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</si>
  <si>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</si>
  <si>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</si>
  <si>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</si>
  <si>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</si>
  <si>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</si>
  <si>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</si>
  <si>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</si>
  <si>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</si>
  <si>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</si>
  <si>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</si>
  <si>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</si>
  <si>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</si>
  <si>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</si>
  <si>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</si>
  <si>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</si>
  <si>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</si>
  <si>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</si>
  <si>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</si>
  <si>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</si>
  <si>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</si>
  <si>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</si>
  <si>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</si>
  <si>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</si>
  <si>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</si>
  <si>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</si>
  <si>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</si>
  <si>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</si>
  <si>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</si>
  <si>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</si>
  <si>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</si>
  <si>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</si>
  <si>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</si>
  <si>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</si>
  <si>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</si>
  <si>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</si>
  <si>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</si>
  <si>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</si>
  <si>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</si>
  <si>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</si>
  <si>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</si>
  <si>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</si>
  <si>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</si>
  <si>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</si>
  <si>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</si>
  <si>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</si>
  <si>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</si>
  <si>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</si>
  <si>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</si>
  <si>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</si>
  <si>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</si>
  <si>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</si>
  <si>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</si>
  <si>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</si>
  <si>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</si>
  <si>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</si>
  <si>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</si>
  <si>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</si>
  <si>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</si>
  <si>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</si>
  <si>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</si>
  <si>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</si>
  <si>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</si>
  <si>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</si>
  <si>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</si>
  <si>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</si>
  <si>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</si>
  <si>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</si>
  <si>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</si>
  <si>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</si>
  <si>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</si>
  <si>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</si>
  <si>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</si>
  <si>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</si>
  <si>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</si>
  <si>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</si>
  <si>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</si>
  <si>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</si>
  <si>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</si>
  <si>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</si>
  <si>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</si>
  <si>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</si>
  <si>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</si>
  <si>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</si>
  <si>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</si>
  <si>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</si>
  <si>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</si>
  <si>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</si>
  <si>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</si>
  <si>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</si>
  <si>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</si>
  <si>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</si>
  <si>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</si>
  <si>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</si>
  <si>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</si>
  <si>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</si>
  <si>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</si>
  <si>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</si>
  <si>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</si>
  <si>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</si>
  <si>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</si>
  <si>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</si>
  <si>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</si>
  <si>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</si>
  <si>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</si>
  <si>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</si>
  <si>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</si>
  <si>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</si>
  <si>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</si>
  <si>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</si>
  <si>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</si>
  <si>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</si>
  <si>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</si>
  <si>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</si>
  <si>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</si>
  <si>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</si>
  <si>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</si>
  <si>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</si>
  <si>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</si>
  <si>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</si>
  <si>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</si>
  <si>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</si>
  <si>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</si>
  <si>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</si>
  <si>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</si>
  <si>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</si>
  <si>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</si>
  <si>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</si>
  <si>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</si>
  <si>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</si>
  <si>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</si>
  <si>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</si>
  <si>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</si>
  <si>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</si>
  <si>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</si>
  <si>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</si>
  <si>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</si>
  <si>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</si>
  <si>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</si>
  <si>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</si>
  <si>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</si>
  <si>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</si>
  <si>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</si>
  <si>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</si>
  <si>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</si>
  <si>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</si>
  <si>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</si>
  <si>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</si>
  <si>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</si>
  <si>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</si>
  <si>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</si>
  <si>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</si>
  <si>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</si>
  <si>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</si>
  <si>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</si>
  <si>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</si>
  <si>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</si>
  <si>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</si>
  <si>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</si>
  <si>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</si>
  <si>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</si>
  <si>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</si>
  <si>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</si>
  <si>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</si>
  <si>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</si>
  <si>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</si>
  <si>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</si>
  <si>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</si>
  <si>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</si>
  <si>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</si>
  <si>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</si>
  <si>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</si>
  <si>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</si>
  <si>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</si>
  <si>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</si>
  <si>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</si>
  <si>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</si>
  <si>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</si>
  <si>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</si>
  <si>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</si>
  <si>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</si>
  <si>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</si>
  <si>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</si>
  <si>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</si>
  <si>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</si>
  <si>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</si>
  <si>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</si>
  <si>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</si>
  <si>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</si>
  <si>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</si>
  <si>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</si>
  <si>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</si>
  <si>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</si>
  <si>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</si>
  <si>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</si>
  <si>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</si>
  <si>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</si>
  <si>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</si>
  <si>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</si>
  <si>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</si>
  <si>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</si>
  <si>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</si>
  <si>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</si>
  <si>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</si>
  <si>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</si>
  <si>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</si>
  <si>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</si>
  <si>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</si>
  <si>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</si>
  <si>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</si>
  <si>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</si>
  <si>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</si>
  <si>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</si>
  <si>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</si>
  <si>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</si>
  <si>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</si>
  <si>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</si>
  <si>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</si>
  <si>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</si>
  <si>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</si>
  <si>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</si>
  <si>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</si>
  <si>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</si>
  <si>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</si>
  <si>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</si>
  <si>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</si>
  <si>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</si>
  <si>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</si>
  <si>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</si>
  <si>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</si>
  <si>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</si>
  <si>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</si>
  <si>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</si>
  <si>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</si>
  <si>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</si>
  <si>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</si>
  <si>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</si>
  <si>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</si>
  <si>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</si>
  <si>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</si>
  <si>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</si>
  <si>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</si>
  <si>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</si>
  <si>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</si>
  <si>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</si>
  <si>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</si>
  <si>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</si>
  <si>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</si>
  <si>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</si>
  <si>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</si>
  <si>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</si>
  <si>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</si>
  <si>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</si>
  <si>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</si>
  <si>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</si>
  <si>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</si>
  <si>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</si>
  <si>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</si>
  <si>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</si>
  <si>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</si>
  <si>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</si>
  <si>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</si>
  <si>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</si>
  <si>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</si>
  <si>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</si>
  <si>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</si>
  <si>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</si>
  <si>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</si>
  <si>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</si>
  <si>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</si>
  <si>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</si>
  <si>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</si>
  <si>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</si>
  <si>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</si>
  <si>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</si>
  <si>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</si>
  <si>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</si>
  <si>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</si>
  <si>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</si>
  <si>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</si>
  <si>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</si>
  <si>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</si>
  <si>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</si>
  <si>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</si>
  <si>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</si>
  <si>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</si>
  <si>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</si>
  <si>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</si>
  <si>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</si>
  <si>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</si>
  <si>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</si>
  <si>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</si>
  <si>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</si>
  <si>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</si>
  <si>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</si>
  <si>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</si>
  <si>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</si>
  <si>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</si>
  <si>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</si>
  <si>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</si>
  <si>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</si>
  <si>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</si>
  <si>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</si>
  <si>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</si>
  <si>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</si>
  <si>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</si>
  <si>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</si>
  <si>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</si>
  <si>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</si>
  <si>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</si>
  <si>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</si>
  <si>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</si>
  <si>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</si>
  <si>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</si>
  <si>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</si>
  <si>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</si>
  <si>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</si>
  <si>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</si>
  <si>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</si>
  <si>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</si>
  <si>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</si>
  <si>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</si>
  <si>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</si>
  <si>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</si>
  <si>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</si>
  <si>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</si>
  <si>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</si>
  <si>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</si>
  <si>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</si>
  <si>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</si>
  <si>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</si>
  <si>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</si>
  <si>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</si>
  <si>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</si>
  <si>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</si>
  <si>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</si>
  <si>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</si>
  <si>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</si>
  <si>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</si>
  <si>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</si>
  <si>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</si>
  <si>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</si>
  <si>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</si>
  <si>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</si>
  <si>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</si>
  <si>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</si>
  <si>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</si>
  <si>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</si>
  <si>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</si>
  <si>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</si>
  <si>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</si>
  <si>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</si>
  <si>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</si>
  <si>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</si>
  <si>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</si>
  <si>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</si>
  <si>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</si>
  <si>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</si>
  <si>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</si>
  <si>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</si>
  <si>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</si>
  <si>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</si>
  <si>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</si>
  <si>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</si>
  <si>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</si>
  <si>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</si>
  <si>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</si>
  <si>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</si>
  <si>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</si>
  <si>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</si>
  <si>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</si>
  <si>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</si>
  <si>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</si>
  <si>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</si>
  <si>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</si>
  <si>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</si>
  <si>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</si>
  <si>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</si>
  <si>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</si>
  <si>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</si>
  <si>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</si>
  <si>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</si>
  <si>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</si>
  <si>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</si>
  <si>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</si>
  <si>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</si>
  <si>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</si>
  <si>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</si>
  <si>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</si>
  <si>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</si>
  <si>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</si>
  <si>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</si>
  <si>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</si>
  <si>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</si>
  <si>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</si>
  <si>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</si>
  <si>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</si>
  <si>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</si>
  <si>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</si>
  <si>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</si>
  <si>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</si>
  <si>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</si>
  <si>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</si>
  <si>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</si>
  <si>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</si>
  <si>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</si>
  <si>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</si>
  <si>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</si>
  <si>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</si>
  <si>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</si>
  <si>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</si>
  <si>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</si>
  <si>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</si>
  <si>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</si>
  <si>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</si>
  <si>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</si>
  <si>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</si>
  <si>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</si>
  <si>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</si>
  <si>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</si>
  <si>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</si>
  <si>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</si>
  <si>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</si>
  <si>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</si>
  <si>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</si>
  <si>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</si>
  <si>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</si>
  <si>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</si>
  <si>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</si>
  <si>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</si>
  <si>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</si>
  <si>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</si>
  <si>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</si>
  <si>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</si>
  <si>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</si>
  <si>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</si>
  <si>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</si>
  <si>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</si>
  <si>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</si>
  <si>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</si>
  <si>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</si>
  <si>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</si>
  <si>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</si>
  <si>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</si>
  <si>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</si>
  <si>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</si>
  <si>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</si>
  <si>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</si>
  <si>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</si>
  <si>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</si>
  <si>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</si>
  <si>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</si>
  <si>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</si>
  <si>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</si>
  <si>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</si>
  <si>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</si>
  <si>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</si>
  <si>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</si>
  <si>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</si>
  <si>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</si>
  <si>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</si>
  <si>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</si>
  <si>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</si>
  <si>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</si>
  <si>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</si>
  <si>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</si>
  <si>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</si>
  <si>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</si>
  <si>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</si>
  <si>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</si>
  <si>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</si>
  <si>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</si>
  <si>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</si>
  <si>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</si>
  <si>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</si>
  <si>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</si>
  <si>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</si>
  <si>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</si>
  <si>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</si>
  <si>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</si>
  <si>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</si>
  <si>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</si>
  <si>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</si>
  <si>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</si>
  <si>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</si>
  <si>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</si>
  <si>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</si>
  <si>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</si>
  <si>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</si>
  <si>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</si>
  <si>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</si>
  <si>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</si>
  <si>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</si>
  <si>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</si>
  <si>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</si>
  <si>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</si>
  <si>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</si>
  <si>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</si>
  <si>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</si>
  <si>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</si>
  <si>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</si>
  <si>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</si>
  <si>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</si>
  <si>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</si>
  <si>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</si>
  <si>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</si>
  <si>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</si>
  <si>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</si>
  <si>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</si>
  <si>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</si>
  <si>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</si>
  <si>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</si>
  <si>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</si>
  <si>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</si>
  <si>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</si>
  <si>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</si>
  <si>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</si>
  <si>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</si>
  <si>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</si>
  <si>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</si>
  <si>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</si>
  <si>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</si>
  <si>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</si>
  <si>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</si>
  <si>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</si>
  <si>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</si>
  <si>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</si>
  <si>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</si>
  <si>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</si>
  <si>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</si>
  <si>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</si>
  <si>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</si>
  <si>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</si>
  <si>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</si>
  <si>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</si>
  <si>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</si>
  <si>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</si>
  <si>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</si>
  <si>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</si>
  <si>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</si>
  <si>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</si>
  <si>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</si>
  <si>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</si>
  <si>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</si>
  <si>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</si>
  <si>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</si>
  <si>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</si>
  <si>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</si>
  <si>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</si>
  <si>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</si>
  <si>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</si>
  <si>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</si>
  <si>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</si>
  <si>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</si>
  <si>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</si>
  <si>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</si>
  <si>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</si>
  <si>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</si>
  <si>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</si>
  <si>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</si>
  <si>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</si>
  <si>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</si>
  <si>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</si>
  <si>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</si>
  <si>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</si>
  <si>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</si>
  <si>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</si>
  <si>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</si>
  <si>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</si>
  <si>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</si>
  <si>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</si>
  <si>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</si>
  <si>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</si>
  <si>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</si>
  <si>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</si>
  <si>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</si>
  <si>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</si>
  <si>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</si>
  <si>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</si>
  <si>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</si>
  <si>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</si>
  <si>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</si>
  <si>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</si>
  <si>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</si>
  <si>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</si>
  <si>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</si>
  <si>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</si>
  <si>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</si>
  <si>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</si>
  <si>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</si>
  <si>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</si>
  <si>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</si>
  <si>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</si>
  <si>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</si>
  <si>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</si>
  <si>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</si>
  <si>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</si>
  <si>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</si>
  <si>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</si>
  <si>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</si>
  <si>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</si>
  <si>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</si>
  <si>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</si>
  <si>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</si>
  <si>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</si>
  <si>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</si>
  <si>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</si>
  <si>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</si>
  <si>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</si>
  <si>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</si>
  <si>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</si>
  <si>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</si>
  <si>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</si>
  <si>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</si>
  <si>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</si>
  <si>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</si>
  <si>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</si>
  <si>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</si>
  <si>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</si>
  <si>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</si>
  <si>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</si>
  <si>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</si>
  <si>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</si>
  <si>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</si>
  <si>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</si>
  <si>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</si>
  <si>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</si>
  <si>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</si>
  <si>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</si>
  <si>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</si>
  <si>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</si>
  <si>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</si>
  <si>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</si>
  <si>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</si>
  <si>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</si>
  <si>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</si>
  <si>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</si>
  <si>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</si>
  <si>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</si>
  <si>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</si>
  <si>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</si>
  <si>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</si>
  <si>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</si>
  <si>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</si>
  <si>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</si>
  <si>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</si>
  <si>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</si>
  <si>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</si>
  <si>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</si>
  <si>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</si>
  <si>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</si>
  <si>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</si>
  <si>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</si>
  <si>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</si>
  <si>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</si>
  <si>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</si>
  <si>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</si>
  <si>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</si>
  <si>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</si>
  <si>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</si>
  <si>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</si>
  <si>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</si>
  <si>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</si>
  <si>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</si>
  <si>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</si>
  <si>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</si>
  <si>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</si>
  <si>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</si>
  <si>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</si>
  <si>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</si>
  <si>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</si>
  <si>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</si>
  <si>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</si>
  <si>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</si>
  <si>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</si>
  <si>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</si>
  <si>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</si>
  <si>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</si>
  <si>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</si>
  <si>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</si>
  <si>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</si>
  <si>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</si>
  <si>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</si>
  <si>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</si>
  <si>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</si>
  <si>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</si>
  <si>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</si>
  <si>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</si>
  <si>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</si>
  <si>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</si>
  <si>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</si>
  <si>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</si>
  <si>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</si>
  <si>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</si>
  <si>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</si>
  <si>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</si>
  <si>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</si>
  <si>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</si>
  <si>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</si>
  <si>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</si>
  <si>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</si>
  <si>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</si>
  <si>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</si>
  <si>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</si>
  <si>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</si>
  <si>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</si>
  <si>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</si>
  <si>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</si>
  <si>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</si>
  <si>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</si>
  <si>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</si>
  <si>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</si>
  <si>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</si>
  <si>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</si>
  <si>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</si>
  <si>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</si>
  <si>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</si>
  <si>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</si>
  <si>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</si>
  <si>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</si>
  <si>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</si>
  <si>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</si>
  <si>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</si>
  <si>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</si>
  <si>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</si>
  <si>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</si>
  <si>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</si>
  <si>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</si>
  <si>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</si>
  <si>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</si>
  <si>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</si>
  <si>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</si>
  <si>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</si>
  <si>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</si>
  <si>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</si>
  <si>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</si>
  <si>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</si>
  <si>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</si>
  <si>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</si>
  <si>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</si>
  <si>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</si>
  <si>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</si>
  <si>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</si>
  <si>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</si>
  <si>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</si>
  <si>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</si>
  <si>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</si>
  <si>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</si>
  <si>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</si>
  <si>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</si>
  <si>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</si>
  <si>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</si>
  <si>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</si>
  <si>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</si>
  <si>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</si>
  <si>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</si>
  <si>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</si>
  <si>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</si>
  <si>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</si>
  <si>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</si>
  <si>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</si>
  <si>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</si>
  <si>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</si>
  <si>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</si>
  <si>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</si>
  <si>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</si>
  <si>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</si>
  <si>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</si>
  <si>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</si>
  <si>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</si>
  <si>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</si>
  <si>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</si>
  <si>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</si>
  <si>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</si>
  <si>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</si>
  <si>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</si>
  <si>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</si>
  <si>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</si>
  <si>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</si>
  <si>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</si>
  <si>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</si>
  <si>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</si>
  <si>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</si>
  <si>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</si>
  <si>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</si>
  <si>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</si>
  <si>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</si>
  <si>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</si>
  <si>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</si>
  <si>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</si>
  <si>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</si>
  <si>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</si>
  <si>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</si>
  <si>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</si>
  <si>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</si>
  <si>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</si>
  <si>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</si>
  <si>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</si>
  <si>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</si>
  <si>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</si>
  <si>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</si>
  <si>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</si>
  <si>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</si>
  <si>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</si>
  <si>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</si>
  <si>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</si>
  <si>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</si>
  <si>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</si>
  <si>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</si>
  <si>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</si>
  <si>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</si>
  <si>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</si>
  <si>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</si>
  <si>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</si>
  <si>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</si>
  <si>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</si>
  <si>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</si>
  <si>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</si>
  <si>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</si>
  <si>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</si>
  <si>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</si>
  <si>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</si>
  <si>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</si>
  <si>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</si>
  <si>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</si>
  <si>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</si>
  <si>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</si>
  <si>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</si>
  <si>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</si>
  <si>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</si>
  <si>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</si>
  <si>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</si>
  <si>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</si>
  <si>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</si>
  <si>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</si>
  <si>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</si>
  <si>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</si>
  <si>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</si>
  <si>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</si>
  <si>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</si>
  <si>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</si>
  <si>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</si>
  <si>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</si>
  <si>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</si>
  <si>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</si>
  <si>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</si>
  <si>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</si>
  <si>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</si>
  <si>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</si>
  <si>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</si>
  <si>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</si>
  <si>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</si>
  <si>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</si>
  <si>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</si>
  <si>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</si>
  <si>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</si>
  <si>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</si>
  <si>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</si>
  <si>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</si>
  <si>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</si>
  <si>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</si>
  <si>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</si>
  <si>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</si>
  <si>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</si>
  <si>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</si>
  <si>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</si>
  <si>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</si>
  <si>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</si>
  <si>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</si>
  <si>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</si>
  <si>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</si>
  <si>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</si>
  <si>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</si>
  <si>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</si>
  <si>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</si>
  <si>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</si>
  <si>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</si>
  <si>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</si>
  <si>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</si>
  <si>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</si>
  <si>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</si>
  <si>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</si>
  <si>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</si>
  <si>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</si>
  <si>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</si>
  <si>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</si>
  <si>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</si>
  <si>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</si>
  <si>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</si>
  <si>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</si>
  <si>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</si>
  <si>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</si>
  <si>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</si>
  <si>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</si>
  <si>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</si>
  <si>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</si>
  <si>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</si>
  <si>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</si>
  <si>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</si>
  <si>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</si>
  <si>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</si>
  <si>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</si>
  <si>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</si>
  <si>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</si>
  <si>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</si>
  <si>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</si>
  <si>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</si>
  <si>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</si>
  <si>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</si>
  <si>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</si>
  <si>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</si>
  <si>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</si>
  <si>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</si>
  <si>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</si>
  <si>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</si>
  <si>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</si>
  <si>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</si>
  <si>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</si>
  <si>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</si>
  <si>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</si>
  <si>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</si>
  <si>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</si>
  <si>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</si>
  <si>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</si>
  <si>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</si>
  <si>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</si>
  <si>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</si>
  <si>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</si>
  <si>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</si>
  <si>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</si>
  <si>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</si>
  <si>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</si>
  <si>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</si>
  <si>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</si>
  <si>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</si>
  <si>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</si>
  <si>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</si>
  <si>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</si>
  <si>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</si>
  <si>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</si>
  <si>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</si>
  <si>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</si>
  <si>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</si>
  <si>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</si>
  <si>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</si>
  <si>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</si>
  <si>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</si>
  <si>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</si>
  <si>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</si>
  <si>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</si>
  <si>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</si>
  <si>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</si>
  <si>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</si>
  <si>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</si>
  <si>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</si>
  <si>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</si>
  <si>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</si>
  <si>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</si>
  <si>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</si>
  <si>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</si>
  <si>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</si>
  <si>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</si>
  <si>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</si>
  <si>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</si>
  <si>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</si>
  <si>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</si>
  <si>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</si>
  <si>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</si>
  <si>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</si>
  <si>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</si>
  <si>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</si>
  <si>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</si>
  <si>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</si>
  <si>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</si>
  <si>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</si>
  <si>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</si>
  <si>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</si>
  <si>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</si>
  <si>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</si>
  <si>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</si>
  <si>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</si>
  <si>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</si>
  <si>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</si>
  <si>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</si>
  <si>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</si>
  <si>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</si>
  <si>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</si>
  <si>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</si>
  <si>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</si>
  <si>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</si>
  <si>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</si>
  <si>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</si>
  <si>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</si>
  <si>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</si>
  <si>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</si>
  <si>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</si>
  <si>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</si>
  <si>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</si>
  <si>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</si>
  <si>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</si>
  <si>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</si>
  <si>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</si>
  <si>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</si>
  <si>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</si>
  <si>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</si>
  <si>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</si>
  <si>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</si>
  <si>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</si>
  <si>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</si>
  <si>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</si>
  <si>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</si>
  <si>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</si>
  <si>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</si>
  <si>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</si>
  <si>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</si>
  <si>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</si>
  <si>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</si>
  <si>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</si>
  <si>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</si>
  <si>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</si>
  <si>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</si>
  <si>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</si>
  <si>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</si>
  <si>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</si>
  <si>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</si>
  <si>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</si>
  <si>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</si>
  <si>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</si>
  <si>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</si>
  <si>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</si>
  <si>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</si>
  <si>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</si>
  <si>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</si>
  <si>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</si>
  <si>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</si>
  <si>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</si>
  <si>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</si>
  <si>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</si>
  <si>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</si>
  <si>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</si>
  <si>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</si>
  <si>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</si>
  <si>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</si>
  <si>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</si>
  <si>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</si>
  <si>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</si>
  <si>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</si>
  <si>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</si>
  <si>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</si>
  <si>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</si>
  <si>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</si>
  <si>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</si>
  <si>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</si>
  <si>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</si>
  <si>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</si>
  <si>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</si>
  <si>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</si>
  <si>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</si>
  <si>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</si>
  <si>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</si>
  <si>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</si>
  <si>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</si>
  <si>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</si>
  <si>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</si>
  <si>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</si>
  <si>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</si>
  <si>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</si>
  <si>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</si>
  <si>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</si>
  <si>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</si>
  <si>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</si>
  <si>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</si>
  <si>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</si>
  <si>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</si>
  <si>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</si>
  <si>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</si>
  <si>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</si>
  <si>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</si>
  <si>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</si>
  <si>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</si>
  <si>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</si>
  <si>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</si>
  <si>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</si>
  <si>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</si>
  <si>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</si>
  <si>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</si>
  <si>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</si>
  <si>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</si>
  <si>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</si>
  <si>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</si>
  <si>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</si>
  <si>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</si>
  <si>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</si>
  <si>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</si>
  <si>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</si>
  <si>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</si>
  <si>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</si>
  <si>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</si>
  <si>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</si>
  <si>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</si>
  <si>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</si>
  <si>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</si>
  <si>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</si>
  <si>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</si>
  <si>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</si>
  <si>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</si>
  <si>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</si>
  <si>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</si>
  <si>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</si>
  <si>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</si>
  <si>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</si>
  <si>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</si>
  <si>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</si>
  <si>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</si>
  <si>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</si>
  <si>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</si>
  <si>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</si>
  <si>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</si>
  <si>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</si>
  <si>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</si>
  <si>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</si>
  <si>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</si>
  <si>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</si>
  <si>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</si>
  <si>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</si>
  <si>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</si>
  <si>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</si>
  <si>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</si>
  <si>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</si>
  <si>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</si>
  <si>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</si>
  <si>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</si>
  <si>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</si>
  <si>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</si>
  <si>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</si>
  <si>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</si>
  <si>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</si>
  <si>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</si>
  <si>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</si>
  <si>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</si>
  <si>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</si>
  <si>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</si>
  <si>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</si>
  <si>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</si>
  <si>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</si>
  <si>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</si>
  <si>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</si>
  <si>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</si>
  <si>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</si>
  <si>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</si>
  <si>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</si>
  <si>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</si>
  <si>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</si>
  <si>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</si>
  <si>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</si>
  <si>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</si>
  <si>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</si>
  <si>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</si>
  <si>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</si>
  <si>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</si>
  <si>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</si>
  <si>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</si>
  <si>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</si>
  <si>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</si>
  <si>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</si>
  <si>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</si>
  <si>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</si>
  <si>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</si>
  <si>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</si>
  <si>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</si>
  <si>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</si>
  <si>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</si>
  <si>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</si>
  <si>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</si>
  <si>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</si>
  <si>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</si>
  <si>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</si>
  <si>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</si>
  <si>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</si>
  <si>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</si>
  <si>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</si>
  <si>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</si>
  <si>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</si>
  <si>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</si>
  <si>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</si>
  <si>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</si>
  <si>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</si>
  <si>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</si>
  <si>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</si>
  <si>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</si>
  <si>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</si>
  <si>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</si>
  <si>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</si>
  <si>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</si>
  <si>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</si>
  <si>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</si>
  <si>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</si>
  <si>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</si>
  <si>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</si>
  <si>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</si>
  <si>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</si>
  <si>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</si>
  <si>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</si>
  <si>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</si>
  <si>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</si>
  <si>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</si>
  <si>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</si>
  <si>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</si>
  <si>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</si>
  <si>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</si>
  <si>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</si>
  <si>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</si>
  <si>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</si>
  <si>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</si>
  <si>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</si>
  <si>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</si>
  <si>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</si>
  <si>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</si>
  <si>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</si>
  <si>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</si>
  <si>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</si>
  <si>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</si>
  <si>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</si>
  <si>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</si>
  <si>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</si>
  <si>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</si>
  <si>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</si>
  <si>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</si>
  <si>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</si>
  <si>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</si>
  <si>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</si>
  <si>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</si>
  <si>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</si>
  <si>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</si>
  <si>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</si>
  <si>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</si>
  <si>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</si>
  <si>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</si>
  <si>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</si>
  <si>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</si>
  <si>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</si>
  <si>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</si>
  <si>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</si>
  <si>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</si>
  <si>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</si>
  <si>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</si>
  <si>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</si>
  <si>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</si>
  <si>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</si>
  <si>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</si>
  <si>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</si>
  <si>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</si>
  <si>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</si>
  <si>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</si>
  <si>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</si>
  <si>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</si>
  <si>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</si>
  <si>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</si>
  <si>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</si>
  <si>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</si>
  <si>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</si>
  <si>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</si>
  <si>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</si>
  <si>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</si>
  <si>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</si>
  <si>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</si>
  <si>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</si>
  <si>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</si>
  <si>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</si>
  <si>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</si>
  <si>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</si>
  <si>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</si>
  <si>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</si>
  <si>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</si>
  <si>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</si>
  <si>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</si>
  <si>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</si>
  <si>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</si>
  <si>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</si>
  <si>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</si>
  <si>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</si>
  <si>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</si>
  <si>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</si>
  <si>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</si>
  <si>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</si>
  <si>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</si>
  <si>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</si>
  <si>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</si>
  <si>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</si>
  <si>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</si>
  <si>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</si>
  <si>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</si>
  <si>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</si>
  <si>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</si>
  <si>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</si>
  <si>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</si>
  <si>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</si>
  <si>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</si>
  <si>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</si>
  <si>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</si>
  <si>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</si>
  <si>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</si>
  <si>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</si>
  <si>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</si>
  <si>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</si>
  <si>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</si>
  <si>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</si>
  <si>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</si>
  <si>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</si>
  <si>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</si>
  <si>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</si>
  <si>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</si>
  <si>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</si>
  <si>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</si>
  <si>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</si>
  <si>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</si>
  <si>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</si>
  <si>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</si>
  <si>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</si>
  <si>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</si>
  <si>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</si>
  <si>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</si>
  <si>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</si>
  <si>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</si>
  <si>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</si>
  <si>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</si>
  <si>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</si>
  <si>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</si>
  <si>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</si>
  <si>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</si>
  <si>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</si>
  <si>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</si>
  <si>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</si>
  <si>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</si>
  <si>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</si>
  <si>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</si>
  <si>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</si>
  <si>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</si>
  <si>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</si>
  <si>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</si>
  <si>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</si>
  <si>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</si>
  <si>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</si>
  <si>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</si>
  <si>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</si>
  <si>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</si>
  <si>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</si>
  <si>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</si>
  <si>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</si>
  <si>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</si>
  <si>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</si>
  <si>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</si>
  <si>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</si>
  <si>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</si>
  <si>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</si>
  <si>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</si>
  <si>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</si>
  <si>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</si>
  <si>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</si>
  <si>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</si>
  <si>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</si>
  <si>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</si>
  <si>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</si>
  <si>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</si>
  <si>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</si>
  <si>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</si>
  <si>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</si>
  <si>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</si>
  <si>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</si>
  <si>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</si>
  <si>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</si>
  <si>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</si>
  <si>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</si>
  <si>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</si>
  <si>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</si>
  <si>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</si>
  <si>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</si>
  <si>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</si>
  <si>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</si>
  <si>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</si>
  <si>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</si>
  <si>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</si>
  <si>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</si>
  <si>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</si>
  <si>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</si>
  <si>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</si>
  <si>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</si>
  <si>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</si>
  <si>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</si>
  <si>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</si>
  <si>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</si>
  <si>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</si>
  <si>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</si>
  <si>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</si>
  <si>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</si>
  <si>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</si>
  <si>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</si>
  <si>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</si>
  <si>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</si>
  <si>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</si>
  <si>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</si>
  <si>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</si>
  <si>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</si>
  <si>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</si>
  <si>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</si>
  <si>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</si>
  <si>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</si>
  <si>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</si>
  <si>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</si>
  <si>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</si>
  <si>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</si>
  <si>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</si>
  <si>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</si>
  <si>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</si>
  <si>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</si>
  <si>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</si>
  <si>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</si>
  <si>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</si>
  <si>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</si>
  <si>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</si>
  <si>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</si>
  <si>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</si>
  <si>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</si>
  <si>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</si>
  <si>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</si>
  <si>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</si>
  <si>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</si>
  <si>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</si>
  <si>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</si>
  <si>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</si>
  <si>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</si>
  <si>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</si>
  <si>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</si>
  <si>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</si>
  <si>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</si>
  <si>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</si>
  <si>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</si>
  <si>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</si>
  <si>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</si>
  <si>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</si>
  <si>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</si>
  <si>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</si>
  <si>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</si>
  <si>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</si>
  <si>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</si>
  <si>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</si>
  <si>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</si>
  <si>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</si>
  <si>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</si>
  <si>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</si>
  <si>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</si>
  <si>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</si>
  <si>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</si>
  <si>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</si>
  <si>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</si>
  <si>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</si>
  <si>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</si>
  <si>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</si>
  <si>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</si>
  <si>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</si>
  <si>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</si>
  <si>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</si>
  <si>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</si>
  <si>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</si>
  <si>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</si>
  <si>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</si>
  <si>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</si>
  <si>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</si>
  <si>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</si>
  <si>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</si>
  <si>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</si>
  <si>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</si>
  <si>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</si>
  <si>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</si>
  <si>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</si>
  <si>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</si>
  <si>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</si>
  <si>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</si>
  <si>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</si>
  <si>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</si>
  <si>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</si>
  <si>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</si>
  <si>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</si>
  <si>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</si>
  <si>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</si>
  <si>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</si>
  <si>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</si>
  <si>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</si>
  <si>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</si>
  <si>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</si>
  <si>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</si>
  <si>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</si>
  <si>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</si>
  <si>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</si>
  <si>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</si>
  <si>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</si>
  <si>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</si>
  <si>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</si>
  <si>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</si>
  <si>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</si>
  <si>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</si>
  <si>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</si>
  <si>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</si>
  <si>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</si>
  <si>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</si>
  <si>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</si>
  <si>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</si>
  <si>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</si>
  <si>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</si>
  <si>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</si>
  <si>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</si>
  <si>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</si>
  <si>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</si>
  <si>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</si>
  <si>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</si>
  <si>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</si>
  <si>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</si>
  <si>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</si>
  <si>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</si>
  <si>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</si>
  <si>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</si>
  <si>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</si>
  <si>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</si>
  <si>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</si>
  <si>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</si>
  <si>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</si>
  <si>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</si>
  <si>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</si>
  <si>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</si>
  <si>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</si>
  <si>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</si>
  <si>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</si>
  <si>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</si>
  <si>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</si>
  <si>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</si>
  <si>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</si>
  <si>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</si>
  <si>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</si>
  <si>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</si>
  <si>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</si>
  <si>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</si>
  <si>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</si>
  <si>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</si>
  <si>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</si>
  <si>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</si>
  <si>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</si>
  <si>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</si>
  <si>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</si>
  <si>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</si>
  <si>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</si>
  <si>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</si>
  <si>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</si>
  <si>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</si>
  <si>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</si>
  <si>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</si>
  <si>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</si>
  <si>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</si>
  <si>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</si>
  <si>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</si>
  <si>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</si>
  <si>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</si>
  <si>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</si>
  <si>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</si>
  <si>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</si>
  <si>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</si>
  <si>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</si>
  <si>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</si>
  <si>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</si>
  <si>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</si>
  <si>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</si>
  <si>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</si>
  <si>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</si>
  <si>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</si>
  <si>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</si>
  <si>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</si>
  <si>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</si>
  <si>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</si>
  <si>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</si>
  <si>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</si>
  <si>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</si>
  <si>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</si>
  <si>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</si>
  <si>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</si>
  <si>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</si>
  <si>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</si>
  <si>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</si>
  <si>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</si>
  <si>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</si>
  <si>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</si>
  <si>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</si>
  <si>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</si>
  <si>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</si>
  <si>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</si>
  <si>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</si>
  <si>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</si>
  <si>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</si>
  <si>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</si>
  <si>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</si>
  <si>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</si>
  <si>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</si>
  <si>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</si>
  <si>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</si>
  <si>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</si>
  <si>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</si>
  <si>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</si>
  <si>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</si>
  <si>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</si>
  <si>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</si>
  <si>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</si>
  <si>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</si>
  <si>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</si>
  <si>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</si>
  <si>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</si>
  <si>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</si>
  <si>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</si>
  <si>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</si>
  <si>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</si>
  <si>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</si>
  <si>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</si>
  <si>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</si>
  <si>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</si>
  <si>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</si>
  <si>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</si>
  <si>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</si>
  <si>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</si>
  <si>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</si>
  <si>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</si>
  <si>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</si>
  <si>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</si>
  <si>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</si>
  <si>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</si>
  <si>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</si>
  <si>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</si>
  <si>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</si>
  <si>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</si>
  <si>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</si>
  <si>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</si>
  <si>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</si>
  <si>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</si>
  <si>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</si>
  <si>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</si>
  <si>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</si>
  <si>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</si>
  <si>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</si>
  <si>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</si>
  <si>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</si>
  <si>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</si>
  <si>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</si>
  <si>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</si>
  <si>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</si>
  <si>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</si>
  <si>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</si>
  <si>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</si>
  <si>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</si>
  <si>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</si>
  <si>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</si>
  <si>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</si>
  <si>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</si>
  <si>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</si>
  <si>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</si>
  <si>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</si>
  <si>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</si>
  <si>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</si>
  <si>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</si>
  <si>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</si>
  <si>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</si>
  <si>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</si>
  <si>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</si>
  <si>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</si>
  <si>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</si>
  <si>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</si>
  <si>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</si>
  <si>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</si>
  <si>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</si>
  <si>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</si>
  <si>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</si>
  <si>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</si>
  <si>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</si>
  <si>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</si>
  <si>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</si>
  <si>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</si>
  <si>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</si>
  <si>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</si>
  <si>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</si>
  <si>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</si>
  <si>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</si>
  <si>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</si>
  <si>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</si>
  <si>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</si>
  <si>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</si>
  <si>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</si>
  <si>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</si>
  <si>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</si>
  <si>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</si>
  <si>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</si>
  <si>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</si>
  <si>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</si>
  <si>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</si>
  <si>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</si>
  <si>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</si>
  <si>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</si>
  <si>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</si>
  <si>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</si>
  <si>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</si>
  <si>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</si>
  <si>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</si>
  <si>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</si>
  <si>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</si>
  <si>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</si>
  <si>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</si>
  <si>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</si>
  <si>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</si>
  <si>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</si>
  <si>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</si>
  <si>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</si>
  <si>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</si>
  <si>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</si>
  <si>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</si>
  <si>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</si>
  <si>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</si>
  <si>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</si>
  <si>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</si>
  <si>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</si>
  <si>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</si>
  <si>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</si>
  <si>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</si>
  <si>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</si>
  <si>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</si>
  <si>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</si>
  <si>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</si>
  <si>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</si>
  <si>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</si>
  <si>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</si>
  <si>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</si>
  <si>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</si>
  <si>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</si>
  <si>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</si>
  <si>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</si>
  <si>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</si>
  <si>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</si>
  <si>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</si>
  <si>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</si>
  <si>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</si>
  <si>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</si>
  <si>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</si>
  <si>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</si>
  <si>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</si>
  <si>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</si>
  <si>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</si>
  <si>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</si>
  <si>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</si>
  <si>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</si>
  <si>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</si>
  <si>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</si>
  <si>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</si>
  <si>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</si>
  <si>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</si>
  <si>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</si>
  <si>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</si>
  <si>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</si>
  <si>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</si>
  <si>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</si>
  <si>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</si>
  <si>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</si>
  <si>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</si>
  <si>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</si>
  <si>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</si>
  <si>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</si>
  <si>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</si>
  <si>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</si>
  <si>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</si>
  <si>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</si>
  <si>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</si>
  <si>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</si>
  <si>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</si>
  <si>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</si>
  <si>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</si>
  <si>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</si>
  <si>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</si>
  <si>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</si>
  <si>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</si>
  <si>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</si>
  <si>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</si>
  <si>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</si>
  <si>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</si>
  <si>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</si>
  <si>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</si>
  <si>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</si>
  <si>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</si>
  <si>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</si>
  <si>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</si>
  <si>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</si>
  <si>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</si>
  <si>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</si>
  <si>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</si>
  <si>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</si>
  <si>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</si>
  <si>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</si>
  <si>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</si>
  <si>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</si>
  <si>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</si>
  <si>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</si>
  <si>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</si>
  <si>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</si>
  <si>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</si>
  <si>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</si>
  <si>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</si>
  <si>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</si>
  <si>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</si>
  <si>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</si>
  <si>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</si>
  <si>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</si>
  <si>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</si>
  <si>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</si>
  <si>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</si>
  <si>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</si>
  <si>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</si>
  <si>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</si>
  <si>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</si>
  <si>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</si>
  <si>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</si>
  <si>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</si>
  <si>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</si>
  <si>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</si>
  <si>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</si>
  <si>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</si>
  <si>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</si>
  <si>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</si>
  <si>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</si>
  <si>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</si>
  <si>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</si>
  <si>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</si>
  <si>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</si>
  <si>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</si>
  <si>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</si>
  <si>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</si>
  <si>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</si>
  <si>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</si>
  <si>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</si>
  <si>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</si>
  <si>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</si>
  <si>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</si>
  <si>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</si>
  <si>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</si>
  <si>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</si>
  <si>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</si>
  <si>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</si>
  <si>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</si>
  <si>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</si>
  <si>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</si>
  <si>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</si>
  <si>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</si>
  <si>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</si>
  <si>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</si>
  <si>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</si>
  <si>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</si>
  <si>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</si>
  <si>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</si>
  <si>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</si>
  <si>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</si>
  <si>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</si>
  <si>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</si>
  <si>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</si>
  <si>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</si>
  <si>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</si>
  <si>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</si>
  <si>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</si>
  <si>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</si>
  <si>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</si>
  <si>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</si>
  <si>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</si>
  <si>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</si>
  <si>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</si>
  <si>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</si>
  <si>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</si>
  <si>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</si>
  <si>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</si>
  <si>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</si>
  <si>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</si>
  <si>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</si>
  <si>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</si>
  <si>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</si>
  <si>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</si>
  <si>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</si>
  <si>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</si>
  <si>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</si>
  <si>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</si>
  <si>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</si>
  <si>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</si>
  <si>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</si>
  <si>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</si>
  <si>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</si>
  <si>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</si>
  <si>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</si>
  <si>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</si>
  <si>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</si>
  <si>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</si>
  <si>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</si>
  <si>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</si>
  <si>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</si>
  <si>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</si>
  <si>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</si>
  <si>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</si>
  <si>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</si>
  <si>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</si>
  <si>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</si>
  <si>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</si>
  <si>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</si>
  <si>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</si>
  <si>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</si>
  <si>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</si>
  <si>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</si>
  <si>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</si>
  <si>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</si>
  <si>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</si>
  <si>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</si>
  <si>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</si>
  <si>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</si>
  <si>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</si>
  <si>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</si>
  <si>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</si>
  <si>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</si>
  <si>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</si>
  <si>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</si>
  <si>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</si>
  <si>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</si>
  <si>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</si>
  <si>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</si>
  <si>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</si>
  <si>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</si>
  <si>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</si>
  <si>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</si>
  <si>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</si>
  <si>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</si>
  <si>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</si>
  <si>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</si>
  <si>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</si>
  <si>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</si>
  <si>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</si>
  <si>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</si>
  <si>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</si>
  <si>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</si>
  <si>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</si>
  <si>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</si>
  <si>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</si>
  <si>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</si>
  <si>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</si>
  <si>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</si>
  <si>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</si>
  <si>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</si>
  <si>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</si>
  <si>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</si>
  <si>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</si>
  <si>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</si>
  <si>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</si>
  <si>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</si>
  <si>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</si>
  <si>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</si>
  <si>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</si>
  <si>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</si>
  <si>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</si>
  <si>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</si>
  <si>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</si>
  <si>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</si>
  <si>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</si>
  <si>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</si>
  <si>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</si>
  <si>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</si>
  <si>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</si>
  <si>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</si>
  <si>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</si>
  <si>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</si>
  <si>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</si>
  <si>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</si>
  <si>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</si>
  <si>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</si>
  <si>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</si>
  <si>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</si>
  <si>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</si>
  <si>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</si>
  <si>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</si>
  <si>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</si>
  <si>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</si>
  <si>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</si>
  <si>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</si>
  <si>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</si>
  <si>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</si>
  <si>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</si>
  <si>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</si>
  <si>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</si>
  <si>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</si>
  <si>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</si>
  <si>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</si>
  <si>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</si>
  <si>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</si>
  <si>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</si>
  <si>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</si>
  <si>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</si>
  <si>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</si>
  <si>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</si>
  <si>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</si>
  <si>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</si>
  <si>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</si>
  <si>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</si>
  <si>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</si>
  <si>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</si>
  <si>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</si>
  <si>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</si>
  <si>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</si>
  <si>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</si>
  <si>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</si>
  <si>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</si>
  <si>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</si>
  <si>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</si>
  <si>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</si>
  <si>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</si>
  <si>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</si>
  <si>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</si>
  <si>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</si>
  <si>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</si>
  <si>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</si>
  <si>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</si>
  <si>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</si>
  <si>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</si>
  <si>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</si>
  <si>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</si>
  <si>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</si>
  <si>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</si>
  <si>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</si>
  <si>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</si>
  <si>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</si>
  <si>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</si>
  <si>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</si>
  <si>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</si>
  <si>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</si>
  <si>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</si>
  <si>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</si>
  <si>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</si>
  <si>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</si>
  <si>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</si>
  <si>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</si>
  <si>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</si>
  <si>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</si>
  <si>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</si>
  <si>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</si>
  <si>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</si>
  <si>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</si>
  <si>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</si>
  <si>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</si>
  <si>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</si>
  <si>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</si>
  <si>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</si>
  <si>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</si>
  <si>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</si>
  <si>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</si>
  <si>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</si>
  <si>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</si>
  <si>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</si>
  <si>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</si>
  <si>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</si>
  <si>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</si>
  <si>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</si>
  <si>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</si>
  <si>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</si>
  <si>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</si>
  <si>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</si>
  <si>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</si>
  <si>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</si>
  <si>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</si>
  <si>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</si>
  <si>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</si>
  <si>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</si>
  <si>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</si>
  <si>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</si>
  <si>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</si>
  <si>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</si>
  <si>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</si>
  <si>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</si>
  <si>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</si>
  <si>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</si>
  <si>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</si>
  <si>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</si>
  <si>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</si>
  <si>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</si>
  <si>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</si>
  <si>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</si>
  <si>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</si>
  <si>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</si>
  <si>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</si>
  <si>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</si>
  <si>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</si>
  <si>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</si>
  <si>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</si>
  <si>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</si>
  <si>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</si>
  <si>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</si>
  <si>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</si>
  <si>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</si>
  <si>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</si>
  <si>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</si>
  <si>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</si>
  <si>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</si>
  <si>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</si>
  <si>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</si>
  <si>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</si>
  <si>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</si>
  <si>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</si>
  <si>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</si>
  <si>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</si>
  <si>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</si>
  <si>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</si>
  <si>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</si>
  <si>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</si>
  <si>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</si>
  <si>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</si>
  <si>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</si>
  <si>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</si>
  <si>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</si>
  <si>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</si>
  <si>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</si>
  <si>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</si>
  <si>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</si>
  <si>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</si>
  <si>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</si>
  <si>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</si>
  <si>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</si>
  <si>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</si>
  <si>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</si>
  <si>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</si>
  <si>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</si>
  <si>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</si>
  <si>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</si>
  <si>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</si>
  <si>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</si>
  <si>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</si>
  <si>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</si>
  <si>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</si>
  <si>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</si>
  <si>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</si>
  <si>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</si>
  <si>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</si>
  <si>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</si>
  <si>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</si>
  <si>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</si>
  <si>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</si>
  <si>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</si>
  <si>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</si>
  <si>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</si>
  <si>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</si>
  <si>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</si>
  <si>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</si>
  <si>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</si>
  <si>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</si>
  <si>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</si>
  <si>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</si>
  <si>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</si>
  <si>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</si>
  <si>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</si>
  <si>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</si>
  <si>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</si>
  <si>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</si>
  <si>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</si>
  <si>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</si>
  <si>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</si>
  <si>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</si>
  <si>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</si>
  <si>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</si>
  <si>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</si>
  <si>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</si>
  <si>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</si>
  <si>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</si>
  <si>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</si>
  <si>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</si>
  <si>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</si>
  <si>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</si>
  <si>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</si>
  <si>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</si>
  <si>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</si>
  <si>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</si>
  <si>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</si>
  <si>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</si>
  <si>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</si>
  <si>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</si>
  <si>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</si>
  <si>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</si>
  <si>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</si>
  <si>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</si>
  <si>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</si>
  <si>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</si>
  <si>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</si>
  <si>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</si>
  <si>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</si>
  <si>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</si>
  <si>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</si>
  <si>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</si>
  <si>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</si>
  <si>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</si>
  <si>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</si>
  <si>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</si>
  <si>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</si>
  <si>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</si>
  <si>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</si>
  <si>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</si>
  <si>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</si>
  <si>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</si>
  <si>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</si>
  <si>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</si>
  <si>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</si>
  <si>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</si>
  <si>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</si>
  <si>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</si>
  <si>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</si>
  <si>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</si>
  <si>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</si>
  <si>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</si>
  <si>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</si>
  <si>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</si>
  <si>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</si>
  <si>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</si>
  <si>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</si>
  <si>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</si>
  <si>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</si>
  <si>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</si>
  <si>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</si>
  <si>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</si>
  <si>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</si>
  <si>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</si>
  <si>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</si>
  <si>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</si>
  <si>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</si>
  <si>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</si>
  <si>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</si>
  <si>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</si>
  <si>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</si>
  <si>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</si>
  <si>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</si>
  <si>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</si>
  <si>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</si>
  <si>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</si>
  <si>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</si>
  <si>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</si>
  <si>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</si>
  <si>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</si>
  <si>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</si>
  <si>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</si>
  <si>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</si>
  <si>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</si>
  <si>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</si>
  <si>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</si>
  <si>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</si>
  <si>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</si>
  <si>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</si>
  <si>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</si>
  <si>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</si>
  <si>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</si>
  <si>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</si>
  <si>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</si>
  <si>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</si>
  <si>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</si>
  <si>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</si>
  <si>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</si>
  <si>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</si>
  <si>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</si>
  <si>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</si>
  <si>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</si>
  <si>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</si>
  <si>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</si>
  <si>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</si>
  <si>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</si>
  <si>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</si>
  <si>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</si>
  <si>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</si>
  <si>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</si>
  <si>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</si>
  <si>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</si>
  <si>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</si>
  <si>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</si>
  <si>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</si>
  <si>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</si>
  <si>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</si>
  <si>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</si>
  <si>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</si>
  <si>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</si>
  <si>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</si>
  <si>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</si>
  <si>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</si>
  <si>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</si>
  <si>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</si>
  <si>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</si>
  <si>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</si>
  <si>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</si>
  <si>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</si>
  <si>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</si>
  <si>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</si>
  <si>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</si>
  <si>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</si>
  <si>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</si>
  <si>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</si>
  <si>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</si>
  <si>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</si>
  <si>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</si>
  <si>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</si>
  <si>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</si>
  <si>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</si>
  <si>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</si>
  <si>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</si>
  <si>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</si>
  <si>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</si>
  <si>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</si>
  <si>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</si>
  <si>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</si>
  <si>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</si>
  <si>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</si>
  <si>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</si>
  <si>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</si>
  <si>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</si>
  <si>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</si>
  <si>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</si>
  <si>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</si>
  <si>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</si>
  <si>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</si>
  <si>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</si>
  <si>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</si>
  <si>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</si>
  <si>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</si>
  <si>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</si>
  <si>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</si>
  <si>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</si>
  <si>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</si>
  <si>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</si>
  <si>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</si>
  <si>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</si>
  <si>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</si>
  <si>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</si>
  <si>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</si>
  <si>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</si>
  <si>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</si>
  <si>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</si>
  <si>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</si>
  <si>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</si>
  <si>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</si>
  <si>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</si>
  <si>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</si>
  <si>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</si>
  <si>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</si>
  <si>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</si>
  <si>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</si>
  <si>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</si>
  <si>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</si>
  <si>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</si>
  <si>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</si>
  <si>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</si>
  <si>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</si>
  <si>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</si>
  <si>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</si>
  <si>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</si>
  <si>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</si>
  <si>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</si>
  <si>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</si>
  <si>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</si>
  <si>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</si>
  <si>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</si>
  <si>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</si>
  <si>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</si>
  <si>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</si>
  <si>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</si>
  <si>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</si>
  <si>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</si>
  <si>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</si>
  <si>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</si>
  <si>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</si>
  <si>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</si>
  <si>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</si>
  <si>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</si>
  <si>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</si>
  <si>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</si>
  <si>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</si>
  <si>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</si>
  <si>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</si>
  <si>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</si>
  <si>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</si>
  <si>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</si>
  <si>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</si>
  <si>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</si>
  <si>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</si>
  <si>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</si>
  <si>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</si>
  <si>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</si>
  <si>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</si>
  <si>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</si>
  <si>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</si>
  <si>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</si>
  <si>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</si>
  <si>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</si>
  <si>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</si>
  <si>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</si>
  <si>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</si>
  <si>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</si>
  <si>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</si>
  <si>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</si>
  <si>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</si>
  <si>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</si>
  <si>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</si>
  <si>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</si>
  <si>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</si>
  <si>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</si>
  <si>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</si>
  <si>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</si>
  <si>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</si>
  <si>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</si>
  <si>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</si>
  <si>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</si>
  <si>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</si>
  <si>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</si>
  <si>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</si>
  <si>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</si>
  <si>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</si>
  <si>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</si>
  <si>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</si>
  <si>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</si>
  <si>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</si>
  <si>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</si>
  <si>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</si>
  <si>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</si>
  <si>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</si>
  <si>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</si>
  <si>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</si>
  <si>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</si>
  <si>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</si>
  <si>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</si>
  <si>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</si>
  <si>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</si>
  <si>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</si>
  <si>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</si>
  <si>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</si>
  <si>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</si>
  <si>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</si>
  <si>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</si>
  <si>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</si>
  <si>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</si>
  <si>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</si>
  <si>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</si>
  <si>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</si>
  <si>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</si>
  <si>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</si>
  <si>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</si>
  <si>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</si>
  <si>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</si>
  <si>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</si>
  <si>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</si>
  <si>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</si>
  <si>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</si>
  <si>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</si>
  <si>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</si>
  <si>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</si>
  <si>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</si>
  <si>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</si>
  <si>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</si>
  <si>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</si>
  <si>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</si>
  <si>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</si>
  <si>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</si>
  <si>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</si>
  <si>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</si>
  <si>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</si>
  <si>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</si>
  <si>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</si>
  <si>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</si>
  <si>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</si>
  <si>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</si>
  <si>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</si>
  <si>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</si>
  <si>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</si>
  <si>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</si>
  <si>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</si>
  <si>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</si>
  <si>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</si>
  <si>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</si>
  <si>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</si>
  <si>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</si>
  <si>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</si>
  <si>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</si>
  <si>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</si>
  <si>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</si>
  <si>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</si>
  <si>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</si>
  <si>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</si>
  <si>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</si>
  <si>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</si>
  <si>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</si>
  <si>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</si>
  <si>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</si>
  <si>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</si>
  <si>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</si>
  <si>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</si>
  <si>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</si>
  <si>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</si>
  <si>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</si>
  <si>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</si>
  <si>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</si>
  <si>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</si>
  <si>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</si>
  <si>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</si>
  <si>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</si>
  <si>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</si>
  <si>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</si>
  <si>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</si>
  <si>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</si>
  <si>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</si>
  <si>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</si>
  <si>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</si>
  <si>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</si>
  <si>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</si>
  <si>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</si>
  <si>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</si>
  <si>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</si>
  <si>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</si>
  <si>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</si>
  <si>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</si>
  <si>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</si>
  <si>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</si>
  <si>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</si>
  <si>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</si>
  <si>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</si>
  <si>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</si>
  <si>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</si>
  <si>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</si>
  <si>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</si>
  <si>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</si>
  <si>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</si>
  <si>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</si>
  <si>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</si>
  <si>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</si>
  <si>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</si>
  <si>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</si>
  <si>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</si>
  <si>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</si>
  <si>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</si>
  <si>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</si>
  <si>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</si>
  <si>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</si>
  <si>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</si>
  <si>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</si>
  <si>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</si>
  <si>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</si>
  <si>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</si>
  <si>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</si>
  <si>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</si>
  <si>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</si>
  <si>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</si>
  <si>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</si>
  <si>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</si>
  <si>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</si>
  <si>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</si>
  <si>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</si>
  <si>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</si>
  <si>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</si>
  <si>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</si>
  <si>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</si>
  <si>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</si>
  <si>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</si>
  <si>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</si>
  <si>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</si>
  <si>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</si>
  <si>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</si>
  <si>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</si>
  <si>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</si>
  <si>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</si>
  <si>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</si>
  <si>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</si>
  <si>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</si>
  <si>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</si>
  <si>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</si>
  <si>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</si>
  <si>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</si>
  <si>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</si>
  <si>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</si>
  <si>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</si>
  <si>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</si>
  <si>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</si>
  <si>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</si>
  <si>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</si>
  <si>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</si>
  <si>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</si>
  <si>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</si>
  <si>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</si>
  <si>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</si>
  <si>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</si>
  <si>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</si>
  <si>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</si>
  <si>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</si>
  <si>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</si>
  <si>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</si>
  <si>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</si>
  <si>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</si>
  <si>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</si>
  <si>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</si>
  <si>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</si>
  <si>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</si>
  <si>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</si>
  <si>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</si>
  <si>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</si>
  <si>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</si>
  <si>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</si>
  <si>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</si>
  <si>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</si>
  <si>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</si>
  <si>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</si>
  <si>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</si>
  <si>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</si>
  <si>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</si>
  <si>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</si>
  <si>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</si>
  <si>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</si>
  <si>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</si>
  <si>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</si>
  <si>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</si>
  <si>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</si>
  <si>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</si>
  <si>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</si>
  <si>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</si>
  <si>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</si>
  <si>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</si>
  <si>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</si>
  <si>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</si>
  <si>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</si>
  <si>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</si>
  <si>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</si>
  <si>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</si>
  <si>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</si>
  <si>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</si>
  <si>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</si>
  <si>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</si>
  <si>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</si>
  <si>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</si>
  <si>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</si>
  <si>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</si>
  <si>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</si>
  <si>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</si>
  <si>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</si>
  <si>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</si>
  <si>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</si>
  <si>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</si>
  <si>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</si>
  <si>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</si>
  <si>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</si>
  <si>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</si>
  <si>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</si>
  <si>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</si>
  <si>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</si>
  <si>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</si>
  <si>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</si>
  <si>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</si>
  <si>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</si>
  <si>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</si>
  <si>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</si>
  <si>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</si>
  <si>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</si>
  <si>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</si>
  <si>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</si>
  <si>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</si>
  <si>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</si>
  <si>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</si>
  <si>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</si>
  <si>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</si>
  <si>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</si>
  <si>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</si>
  <si>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</si>
  <si>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</si>
  <si>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</si>
  <si>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</si>
  <si>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</si>
  <si>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</si>
  <si>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</si>
  <si>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</si>
  <si>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</si>
  <si>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</si>
  <si>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</si>
  <si>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</si>
  <si>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</si>
  <si>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</si>
  <si>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</si>
  <si>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</si>
  <si>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</si>
  <si>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</si>
  <si>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</si>
  <si>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</si>
  <si>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</si>
  <si>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</si>
  <si>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</si>
  <si>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</si>
  <si>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</si>
  <si>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</si>
  <si>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</si>
  <si>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</si>
  <si>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</si>
  <si>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</si>
  <si>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</si>
  <si>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</si>
  <si>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</si>
  <si>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</si>
  <si>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</si>
  <si>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</si>
  <si>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</si>
  <si>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</si>
  <si>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</si>
  <si>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</si>
  <si>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</si>
  <si>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</si>
  <si>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</si>
  <si>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</si>
  <si>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</si>
  <si>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</si>
  <si>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</si>
  <si>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</si>
  <si>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</si>
  <si>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</si>
  <si>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</si>
  <si>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</si>
  <si>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</si>
  <si>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</si>
  <si>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</si>
  <si>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</si>
  <si>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</si>
  <si>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</si>
  <si>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</si>
  <si>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</si>
  <si>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</si>
  <si>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</si>
  <si>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</si>
  <si>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</si>
  <si>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</si>
  <si>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</si>
  <si>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</si>
  <si>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</si>
  <si>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</si>
  <si>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</si>
  <si>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</si>
  <si>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</si>
  <si>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</si>
  <si>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</si>
  <si>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</si>
  <si>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</si>
  <si>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</si>
  <si>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</si>
  <si>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</si>
  <si>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</si>
  <si>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</si>
  <si>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</si>
  <si>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</si>
  <si>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</si>
  <si>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</si>
  <si>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</si>
  <si>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</si>
  <si>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</si>
  <si>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</si>
  <si>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</si>
  <si>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</si>
  <si>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</si>
  <si>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</si>
  <si>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</si>
  <si>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</si>
  <si>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</si>
  <si>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</si>
  <si>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</si>
  <si>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</si>
  <si>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</si>
  <si>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</si>
  <si>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</si>
  <si>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</si>
  <si>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</si>
  <si>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</si>
  <si>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</si>
  <si>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</si>
  <si>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</si>
  <si>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</si>
  <si>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</si>
  <si>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</si>
  <si>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</si>
  <si>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</si>
  <si>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</si>
  <si>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</si>
  <si>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</si>
  <si>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</si>
  <si>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</si>
  <si>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</si>
  <si>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</si>
  <si>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</si>
  <si>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</si>
  <si>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</si>
  <si>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</si>
  <si>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</si>
  <si>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</si>
  <si>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</si>
  <si>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</si>
  <si>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</si>
  <si>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</si>
  <si>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</si>
  <si>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</si>
  <si>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</si>
  <si>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</si>
  <si>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</si>
  <si>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</si>
  <si>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</si>
  <si>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</si>
  <si>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</si>
  <si>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</si>
  <si>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</si>
  <si>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</si>
  <si>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</si>
  <si>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</si>
  <si>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</si>
  <si>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</si>
  <si>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</si>
  <si>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</si>
  <si>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</si>
  <si>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</si>
  <si>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</si>
  <si>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</si>
  <si>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</si>
  <si>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</si>
  <si>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</si>
  <si>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</si>
  <si>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</si>
  <si>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</si>
  <si>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</si>
  <si>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</si>
  <si>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</si>
  <si>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</si>
  <si>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</si>
  <si>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</si>
  <si>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</si>
  <si>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</si>
  <si>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</si>
  <si>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</si>
  <si>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</si>
  <si>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</si>
  <si>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</si>
  <si>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</si>
  <si>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</si>
  <si>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</si>
  <si>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</si>
  <si>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</si>
  <si>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</si>
  <si>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</si>
  <si>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</si>
  <si>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</si>
  <si>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</si>
  <si>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</si>
  <si>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</si>
  <si>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</si>
  <si>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</si>
  <si>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</si>
  <si>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</si>
  <si>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</si>
  <si>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</si>
  <si>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</si>
  <si>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</si>
  <si>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</si>
  <si>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</si>
  <si>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</si>
  <si>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</si>
  <si>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</si>
  <si>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</si>
  <si>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</si>
  <si>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</si>
  <si>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</si>
  <si>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</si>
  <si>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</si>
  <si>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</si>
  <si>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</si>
  <si>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</si>
  <si>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</si>
  <si>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</si>
  <si>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</si>
  <si>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</si>
  <si>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</si>
  <si>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</si>
  <si>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</si>
  <si>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</si>
  <si>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</si>
  <si>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</si>
  <si>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</si>
  <si>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</si>
  <si>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</si>
  <si>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</si>
  <si>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</si>
  <si>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</si>
  <si>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</si>
  <si>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</si>
  <si>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</si>
  <si>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</si>
  <si>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</si>
  <si>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</si>
  <si>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</si>
  <si>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</si>
  <si>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</si>
  <si>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</si>
  <si>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</si>
  <si>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</si>
  <si>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</si>
  <si>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</si>
  <si>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</si>
  <si>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</si>
  <si>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</si>
  <si>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</si>
  <si>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</si>
  <si>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</si>
  <si>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</si>
  <si>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</si>
  <si>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</si>
  <si>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</si>
  <si>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</si>
  <si>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</si>
  <si>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</si>
  <si>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</si>
  <si>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</si>
  <si>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</si>
  <si>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</si>
  <si>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</si>
  <si>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</si>
  <si>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</si>
  <si>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</si>
  <si>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</si>
  <si>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</si>
  <si>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</si>
  <si>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</si>
  <si>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</si>
  <si>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</si>
  <si>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</si>
  <si>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</si>
  <si>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</si>
  <si>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</si>
  <si>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</si>
  <si>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</si>
  <si>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</si>
  <si>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</si>
  <si>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</si>
  <si>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</si>
  <si>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</si>
  <si>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</si>
  <si>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</si>
  <si>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</si>
  <si>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</si>
  <si>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</si>
  <si>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</si>
  <si>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</si>
  <si>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</si>
  <si>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</si>
  <si>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</si>
  <si>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</si>
  <si>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</si>
  <si>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</si>
  <si>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</si>
  <si>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</si>
  <si>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</si>
  <si>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</si>
  <si>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</si>
  <si>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</si>
  <si>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</si>
  <si>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</si>
  <si>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</si>
  <si>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</si>
  <si>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</si>
  <si>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</si>
  <si>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</si>
  <si>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</si>
  <si>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</si>
  <si>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</si>
  <si>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</si>
  <si>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</si>
  <si>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</si>
  <si>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</si>
  <si>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</si>
  <si>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</si>
  <si>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</si>
  <si>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</si>
  <si>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</si>
  <si>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</si>
  <si>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</si>
  <si>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</si>
  <si>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</si>
  <si>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</si>
  <si>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</si>
  <si>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</si>
  <si>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</si>
  <si>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</si>
  <si>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</si>
  <si>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</si>
  <si>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</si>
  <si>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</si>
  <si>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</si>
  <si>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</si>
  <si>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</si>
  <si>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</si>
  <si>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</si>
  <si>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</si>
  <si>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</si>
  <si>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</si>
  <si>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</si>
  <si>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</si>
  <si>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</si>
  <si>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</si>
  <si>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</si>
  <si>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</si>
  <si>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</si>
  <si>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</si>
  <si>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</si>
  <si>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</si>
  <si>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</si>
  <si>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</si>
  <si>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</si>
  <si>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</si>
  <si>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</si>
  <si>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</si>
  <si>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</si>
  <si>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</si>
  <si>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</si>
  <si>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</si>
  <si>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</si>
  <si>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</si>
  <si>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</si>
  <si>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</si>
  <si>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</si>
  <si>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</si>
  <si>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</si>
  <si>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</si>
  <si>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</si>
  <si>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</si>
  <si>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</si>
  <si>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</si>
  <si>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</si>
  <si>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</si>
  <si>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</si>
  <si>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</si>
  <si>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</si>
  <si>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</si>
  <si>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</si>
  <si>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</si>
  <si>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</si>
  <si>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</si>
  <si>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</si>
  <si>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</si>
  <si>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</si>
  <si>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</si>
  <si>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</si>
  <si>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</si>
  <si>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</si>
  <si>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</si>
  <si>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</si>
  <si>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</si>
  <si>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</si>
  <si>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</si>
  <si>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</si>
  <si>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</si>
  <si>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</si>
  <si>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</si>
  <si>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</si>
  <si>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</si>
  <si>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</si>
  <si>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</si>
  <si>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</si>
  <si>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</si>
  <si>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</si>
  <si>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</si>
  <si>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</si>
  <si>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</si>
  <si>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</si>
  <si>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</si>
  <si>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</si>
  <si>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</si>
  <si>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</si>
  <si>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</si>
  <si>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</si>
  <si>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</si>
  <si>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</si>
  <si>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</si>
  <si>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</si>
  <si>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</si>
  <si>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</si>
  <si>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</si>
  <si>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</si>
  <si>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</si>
  <si>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</si>
  <si>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</si>
  <si>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</si>
  <si>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</si>
  <si>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</si>
  <si>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</si>
  <si>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</si>
  <si>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</si>
  <si>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</si>
  <si>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</si>
  <si>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</si>
  <si>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</si>
  <si>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</si>
  <si>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</si>
  <si>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</si>
  <si>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</si>
  <si>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</si>
  <si>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</si>
  <si>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</si>
  <si>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</si>
  <si>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</si>
  <si>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</si>
  <si>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</si>
  <si>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</si>
  <si>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</si>
  <si>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</si>
  <si>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</si>
  <si>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</si>
  <si>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</si>
  <si>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</si>
  <si>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</si>
  <si>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</si>
  <si>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</si>
  <si>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</si>
  <si>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</si>
  <si>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</si>
  <si>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</si>
  <si>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</si>
  <si>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</si>
  <si>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</si>
  <si>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</si>
  <si>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</si>
  <si>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</si>
  <si>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</si>
  <si>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</si>
  <si>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</si>
  <si>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</si>
  <si>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</si>
  <si>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</si>
  <si>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</si>
  <si>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</si>
  <si>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</si>
  <si>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</si>
  <si>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</si>
  <si>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</si>
  <si>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</si>
  <si>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</si>
  <si>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</si>
  <si>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</si>
  <si>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</si>
  <si>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</si>
  <si>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</si>
  <si>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</si>
  <si>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</si>
  <si>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</si>
  <si>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</si>
  <si>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</si>
  <si>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</si>
  <si>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</si>
  <si>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</si>
  <si>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</si>
  <si>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</si>
  <si>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</si>
  <si>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</si>
  <si>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</si>
  <si>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</si>
  <si>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</si>
  <si>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</si>
  <si>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</si>
  <si>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</si>
  <si>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</si>
  <si>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</si>
  <si>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</si>
  <si>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</si>
  <si>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</si>
  <si>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</si>
  <si>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</si>
  <si>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</si>
  <si>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</si>
  <si>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</si>
  <si>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</si>
  <si>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</si>
  <si>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</si>
  <si>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</si>
  <si>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</si>
  <si>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</si>
  <si>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</si>
  <si>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</si>
  <si>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</si>
  <si>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</si>
  <si>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</si>
  <si>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</si>
  <si>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</si>
  <si>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</si>
  <si>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</si>
  <si>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</si>
  <si>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</si>
  <si>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</si>
  <si>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</si>
  <si>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</si>
  <si>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</si>
  <si>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</si>
  <si>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</si>
  <si>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</si>
  <si>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</si>
  <si>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</si>
  <si>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</si>
  <si>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</si>
  <si>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</si>
  <si>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</si>
  <si>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</si>
  <si>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</si>
  <si>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</si>
  <si>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</si>
  <si>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</si>
  <si>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</si>
  <si>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</si>
  <si>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</si>
  <si>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</si>
  <si>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</si>
  <si>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</si>
  <si>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</si>
  <si>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</si>
  <si>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</si>
  <si>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</si>
  <si>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</si>
  <si>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</si>
  <si>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</si>
  <si>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</si>
  <si>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</si>
  <si>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</si>
  <si>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</si>
  <si>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</si>
  <si>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</si>
  <si>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</si>
  <si>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</si>
  <si>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</si>
  <si>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</si>
  <si>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</si>
  <si>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</si>
  <si>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</si>
  <si>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</si>
  <si>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</si>
  <si>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</si>
  <si>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</si>
  <si>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</si>
  <si>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</si>
  <si>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</si>
  <si>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</si>
  <si>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</si>
  <si>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</si>
  <si>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</si>
  <si>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</si>
  <si>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</si>
  <si>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</si>
  <si>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</si>
  <si>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</si>
  <si>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</si>
  <si>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</si>
  <si>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</si>
  <si>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</si>
  <si>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</si>
  <si>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</si>
  <si>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</si>
  <si>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</si>
  <si>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</si>
  <si>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</si>
  <si>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</si>
  <si>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</si>
  <si>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</si>
  <si>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</si>
  <si>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</si>
  <si>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</si>
  <si>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</si>
  <si>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</si>
  <si>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</si>
  <si>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</si>
  <si>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</si>
  <si>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</si>
  <si>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</si>
  <si>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</si>
  <si>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</si>
  <si>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</si>
  <si>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</si>
  <si>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</si>
  <si>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</si>
  <si>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</si>
  <si>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</si>
  <si>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</si>
  <si>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</si>
  <si>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</si>
  <si>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</si>
  <si>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</si>
  <si>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</si>
  <si>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</si>
  <si>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</si>
  <si>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</si>
  <si>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</si>
  <si>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</si>
  <si>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</si>
  <si>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</si>
  <si>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</si>
  <si>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</si>
  <si>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</si>
  <si>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</si>
  <si>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</si>
  <si>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</si>
  <si>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</si>
  <si>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</si>
  <si>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</si>
  <si>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</si>
  <si>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</si>
  <si>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</si>
  <si>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</si>
  <si>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</si>
  <si>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</si>
  <si>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</si>
  <si>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</si>
  <si>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</si>
  <si>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</si>
  <si>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</si>
  <si>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</si>
  <si>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</si>
  <si>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</si>
  <si>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</si>
  <si>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</si>
  <si>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</si>
  <si>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</si>
  <si>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</si>
  <si>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</si>
  <si>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</si>
  <si>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</si>
  <si>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</si>
  <si>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</si>
  <si>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</si>
  <si>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</si>
  <si>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</si>
  <si>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</si>
  <si>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</si>
  <si>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</si>
  <si>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</si>
  <si>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</si>
  <si>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</si>
  <si>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</si>
  <si>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</si>
  <si>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</si>
  <si>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</si>
  <si>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</si>
  <si>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</si>
  <si>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</si>
  <si>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</si>
  <si>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</si>
  <si>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</si>
  <si>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</si>
  <si>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</si>
  <si>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</si>
  <si>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</si>
  <si>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</si>
  <si>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</si>
  <si>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</si>
  <si>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</si>
  <si>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</si>
  <si>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</si>
  <si>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</si>
  <si>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</si>
  <si>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</si>
  <si>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</si>
  <si>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</si>
  <si>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</si>
  <si>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</si>
  <si>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</si>
  <si>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</si>
  <si>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</si>
  <si>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</si>
  <si>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</si>
  <si>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</si>
  <si>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</si>
  <si>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</si>
  <si>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</si>
  <si>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</si>
  <si>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</si>
  <si>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</si>
  <si>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</si>
  <si>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</si>
  <si>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</si>
  <si>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</si>
  <si>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</si>
  <si>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</si>
  <si>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</si>
  <si>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</si>
  <si>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</si>
  <si>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</si>
  <si>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</si>
  <si>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</si>
  <si>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</si>
  <si>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</si>
  <si>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</si>
  <si>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</si>
  <si>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</si>
  <si>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</si>
  <si>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</si>
  <si>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</si>
  <si>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</si>
  <si>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</si>
  <si>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</si>
  <si>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</si>
  <si>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</si>
  <si>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</si>
  <si>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</si>
  <si>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</si>
  <si>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</si>
  <si>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</si>
  <si>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</si>
  <si>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</si>
  <si>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</si>
  <si>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</si>
  <si>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</si>
  <si>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</si>
  <si>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</si>
  <si>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</si>
  <si>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</si>
  <si>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</si>
  <si>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</si>
  <si>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</si>
  <si>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</si>
  <si>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</si>
  <si>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</si>
  <si>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</si>
  <si>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</si>
  <si>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</si>
  <si>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</si>
  <si>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</si>
  <si>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</si>
  <si>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</si>
  <si>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</si>
  <si>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</si>
  <si>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</si>
  <si>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</si>
  <si>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</si>
  <si>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</si>
  <si>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</si>
  <si>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</si>
  <si>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</si>
  <si>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</si>
  <si>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</si>
  <si>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</si>
  <si>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</si>
  <si>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</si>
  <si>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</si>
  <si>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</si>
  <si>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</si>
  <si>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</si>
  <si>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</si>
  <si>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</si>
  <si>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</si>
  <si>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</si>
  <si>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</si>
  <si>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</si>
  <si>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</si>
  <si>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</si>
  <si>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</si>
  <si>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</si>
  <si>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</si>
  <si>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</si>
  <si>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</si>
  <si>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</si>
  <si>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</si>
  <si>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</si>
  <si>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</si>
  <si>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</si>
  <si>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</si>
  <si>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</si>
  <si>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</si>
  <si>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</si>
  <si>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</si>
  <si>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</si>
  <si>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</si>
  <si>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</si>
  <si>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</si>
  <si>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</si>
  <si>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</si>
  <si>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</si>
  <si>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</si>
  <si>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</si>
  <si>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</si>
  <si>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</si>
  <si>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</si>
  <si>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</si>
  <si>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</si>
  <si>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</si>
  <si>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</si>
  <si>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</si>
  <si>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</si>
  <si>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</si>
  <si>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</si>
  <si>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</si>
  <si>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</si>
  <si>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</si>
  <si>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</si>
  <si>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</si>
  <si>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</si>
  <si>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</si>
  <si>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</si>
  <si>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</si>
  <si>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</si>
  <si>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</si>
  <si>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</si>
  <si>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</si>
  <si>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</si>
  <si>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</si>
  <si>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</si>
  <si>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</si>
  <si>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</si>
  <si>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</si>
  <si>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</si>
  <si>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</si>
  <si>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</si>
  <si>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</si>
  <si>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</si>
  <si>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</si>
  <si>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</si>
  <si>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</si>
  <si>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</si>
  <si>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</si>
  <si>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</si>
  <si>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</si>
  <si>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</si>
  <si>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</si>
  <si>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</si>
  <si>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</si>
  <si>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</si>
  <si>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</si>
  <si>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</si>
  <si>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</si>
  <si>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</si>
  <si>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</si>
  <si>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</si>
  <si>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</si>
  <si>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</si>
  <si>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</si>
  <si>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</si>
  <si>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</si>
  <si>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</si>
  <si>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</si>
  <si>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</si>
  <si>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</si>
  <si>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</si>
  <si>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</si>
  <si>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</si>
  <si>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</si>
  <si>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</si>
  <si>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</si>
  <si>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</si>
  <si>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</si>
  <si>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</si>
  <si>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</si>
  <si>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</si>
  <si>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</si>
  <si>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</si>
  <si>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</si>
  <si>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</si>
  <si>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</si>
  <si>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</si>
  <si>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</si>
  <si>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</si>
  <si>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</si>
  <si>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</si>
  <si>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</si>
  <si>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</si>
  <si>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</si>
  <si>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</si>
  <si>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</si>
  <si>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</si>
  <si>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</si>
  <si>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</si>
  <si>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</si>
  <si>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</si>
  <si>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</si>
  <si>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</si>
  <si>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</si>
  <si>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</si>
  <si>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</si>
  <si>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</si>
  <si>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</si>
  <si>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</si>
  <si>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</si>
  <si>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</si>
  <si>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</si>
  <si>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</si>
  <si>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</si>
  <si>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</si>
  <si>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</si>
  <si>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</si>
  <si>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</si>
  <si>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</si>
  <si>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</si>
  <si>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</si>
  <si>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</si>
  <si>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</si>
  <si>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</si>
  <si>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</si>
  <si>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</si>
  <si>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</si>
  <si>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</si>
  <si>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</si>
  <si>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</si>
  <si>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</si>
  <si>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</si>
  <si>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</si>
  <si>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</si>
  <si>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</si>
  <si>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</si>
  <si>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</si>
  <si>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</si>
  <si>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</si>
  <si>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</si>
  <si>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</si>
  <si>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</si>
  <si>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</si>
  <si>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</si>
  <si>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</si>
  <si>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</si>
  <si>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</si>
  <si>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</si>
  <si>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</si>
  <si>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</si>
  <si>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</si>
  <si>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</si>
  <si>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</si>
  <si>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</si>
  <si>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</si>
  <si>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</si>
  <si>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</si>
  <si>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</si>
  <si>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</si>
  <si>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</si>
  <si>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</si>
  <si>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</si>
  <si>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</si>
  <si>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</si>
  <si>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</si>
  <si>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</si>
  <si>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</si>
  <si>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</si>
  <si>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</si>
  <si>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</si>
  <si>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</si>
  <si>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</si>
  <si>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</si>
  <si>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</si>
  <si>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</si>
  <si>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</si>
  <si>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</si>
  <si>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</si>
  <si>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</si>
  <si>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</si>
  <si>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</si>
  <si>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</si>
  <si>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</si>
  <si>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</si>
  <si>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</si>
  <si>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</si>
  <si>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</si>
  <si>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</si>
  <si>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</si>
  <si>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</si>
  <si>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</si>
  <si>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</si>
  <si>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</si>
  <si>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</si>
  <si>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</si>
  <si>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</si>
  <si>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</si>
  <si>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</si>
  <si>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</si>
  <si>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</si>
  <si>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</si>
  <si>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</si>
  <si>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</si>
  <si>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</si>
  <si>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</si>
  <si>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</si>
  <si>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</si>
  <si>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</si>
  <si>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</si>
  <si>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</si>
  <si>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</si>
  <si>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</si>
  <si>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</si>
  <si>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</si>
  <si>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</si>
  <si>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</si>
  <si>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</si>
  <si>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</si>
  <si>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</si>
  <si>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</si>
  <si>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</si>
  <si>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</si>
  <si>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</si>
  <si>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</si>
  <si>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</si>
  <si>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</si>
  <si>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</si>
  <si>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</si>
  <si>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</si>
  <si>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</si>
  <si>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</si>
  <si>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</si>
  <si>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</si>
  <si>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</si>
  <si>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</si>
  <si>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</si>
  <si>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</si>
  <si>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</si>
  <si>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</si>
  <si>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</si>
  <si>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</si>
  <si>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</si>
  <si>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</si>
  <si>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</si>
  <si>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</si>
  <si>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</si>
  <si>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</si>
  <si>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</si>
  <si>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</si>
  <si>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</si>
  <si>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</si>
  <si>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</si>
  <si>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</si>
  <si>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</si>
  <si>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</si>
  <si>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</si>
  <si>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</si>
  <si>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</si>
  <si>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</si>
  <si>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</si>
  <si>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</si>
  <si>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</si>
  <si>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</si>
  <si>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</si>
  <si>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</si>
  <si>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</si>
  <si>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</si>
  <si>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</si>
  <si>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</si>
  <si>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</si>
  <si>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</si>
  <si>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</si>
  <si>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</si>
  <si>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</si>
  <si>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</si>
  <si>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</si>
  <si>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</si>
  <si>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</si>
  <si>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</si>
  <si>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</si>
  <si>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</si>
  <si>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</si>
  <si>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</si>
  <si>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</si>
  <si>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</si>
  <si>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</si>
  <si>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</si>
  <si>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</si>
  <si>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</si>
  <si>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</si>
  <si>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</si>
  <si>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</si>
  <si>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</si>
  <si>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</si>
  <si>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</si>
  <si>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</si>
  <si>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</si>
  <si>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</si>
  <si>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</si>
  <si>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</si>
  <si>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</si>
  <si>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</si>
  <si>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</si>
  <si>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</si>
  <si>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</si>
  <si>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</si>
  <si>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</si>
  <si>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</si>
  <si>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</si>
  <si>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</si>
  <si>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</si>
  <si>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</si>
  <si>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</si>
  <si>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</si>
  <si>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</si>
  <si>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</si>
  <si>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</si>
  <si>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</si>
  <si>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</si>
  <si>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</si>
  <si>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</si>
  <si>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</si>
  <si>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</si>
  <si>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</si>
  <si>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</si>
  <si>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</si>
  <si>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</si>
  <si>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</si>
  <si>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</si>
  <si>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</si>
  <si>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</si>
  <si>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</si>
  <si>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</si>
  <si>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</si>
  <si>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</si>
  <si>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</si>
  <si>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</si>
  <si>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</si>
  <si>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</si>
  <si>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</si>
  <si>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</si>
  <si>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</si>
  <si>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</si>
  <si>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</si>
  <si>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</si>
  <si>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</si>
  <si>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</si>
  <si>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</si>
  <si>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</si>
  <si>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</si>
  <si>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</si>
  <si>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</si>
  <si>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</si>
  <si>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</si>
  <si>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</si>
  <si>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</si>
  <si>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</si>
  <si>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</si>
  <si>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</si>
  <si>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</si>
  <si>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</si>
  <si>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</si>
  <si>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</si>
  <si>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</si>
  <si>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</si>
  <si>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</si>
  <si>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</si>
  <si>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</si>
  <si>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</si>
  <si>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</si>
  <si>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</si>
  <si>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</si>
  <si>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</si>
  <si>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</si>
  <si>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</si>
  <si>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</si>
  <si>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</si>
  <si>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</si>
  <si>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</si>
  <si>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</si>
  <si>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</si>
  <si>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</si>
  <si>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</si>
  <si>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</si>
  <si>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</si>
  <si>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</si>
  <si>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</si>
  <si>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</si>
  <si>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</si>
  <si>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</si>
  <si>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</si>
  <si>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</si>
  <si>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</si>
  <si>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</si>
  <si>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</si>
  <si>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</si>
  <si>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</si>
  <si>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</si>
  <si>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</si>
  <si>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</si>
  <si>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</si>
  <si>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</si>
  <si>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</si>
  <si>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</si>
  <si>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</si>
  <si>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</si>
  <si>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</si>
  <si>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</si>
  <si>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</si>
  <si>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</si>
  <si>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</si>
  <si>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</si>
  <si>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</si>
  <si>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</si>
  <si>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</si>
  <si>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</si>
  <si>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</si>
  <si>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</si>
  <si>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</si>
  <si>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</si>
  <si>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</si>
  <si>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</si>
  <si>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</si>
  <si>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</si>
  <si>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</si>
  <si>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</si>
  <si>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</si>
  <si>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</si>
  <si>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</si>
  <si>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</si>
  <si>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</si>
  <si>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</si>
  <si>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</si>
  <si>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</si>
  <si>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</si>
  <si>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</si>
  <si>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</si>
  <si>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</si>
  <si>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</si>
  <si>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</si>
  <si>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</si>
  <si>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</si>
  <si>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</si>
  <si>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</si>
  <si>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</si>
  <si>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</si>
  <si>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</si>
  <si>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</si>
  <si>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</si>
  <si>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</si>
  <si>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</si>
  <si>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</si>
  <si>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</si>
  <si>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</si>
  <si>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</si>
  <si>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</si>
  <si>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</si>
  <si>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</si>
  <si>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</si>
  <si>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</si>
  <si>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</si>
  <si>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</si>
  <si>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</si>
  <si>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</si>
  <si>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</si>
  <si>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</si>
  <si>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</si>
  <si>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</si>
  <si>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</si>
  <si>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</si>
  <si>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</si>
  <si>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</si>
  <si>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</si>
  <si>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</si>
  <si>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</si>
  <si>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</si>
  <si>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</si>
  <si>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</si>
  <si>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</si>
  <si>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</si>
  <si>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</si>
  <si>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</si>
  <si>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</si>
  <si>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</si>
  <si>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</si>
  <si>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</si>
  <si>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</si>
  <si>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</si>
  <si>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</si>
  <si>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</si>
  <si>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</si>
  <si>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</si>
  <si>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</si>
  <si>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</si>
  <si>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</si>
  <si>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</si>
  <si>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</si>
  <si>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</si>
  <si>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</si>
  <si>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</si>
  <si>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</si>
  <si>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</si>
  <si>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</si>
  <si>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</si>
  <si>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</si>
  <si>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</si>
  <si>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</si>
  <si>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</si>
  <si>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</si>
  <si>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</si>
  <si>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</si>
  <si>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</si>
  <si>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</si>
  <si>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</si>
  <si>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</si>
  <si>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</si>
  <si>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</si>
  <si>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</si>
  <si>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</si>
  <si>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</si>
  <si>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</si>
  <si>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</si>
  <si>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</si>
  <si>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</si>
  <si>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</si>
  <si>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</si>
  <si>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</si>
  <si>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</si>
  <si>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</si>
  <si>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</si>
  <si>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</si>
  <si>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</si>
  <si>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</si>
  <si>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</si>
  <si>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</si>
  <si>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</si>
  <si>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</si>
  <si>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</si>
  <si>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</si>
  <si>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</si>
  <si>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</si>
  <si>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</si>
  <si>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</si>
  <si>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</si>
  <si>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</si>
  <si>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</si>
  <si>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</si>
  <si>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</si>
  <si>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</si>
  <si>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</si>
  <si>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</si>
  <si>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</si>
  <si>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</si>
  <si>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</si>
  <si>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</si>
  <si>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</si>
  <si>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</si>
  <si>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</si>
  <si>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</si>
  <si>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</si>
  <si>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</si>
  <si>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</si>
  <si>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</si>
  <si>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</si>
  <si>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</si>
  <si>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</si>
  <si>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</si>
  <si>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</si>
  <si>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</si>
  <si>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</si>
  <si>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</si>
  <si>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</si>
  <si>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</si>
  <si>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</si>
  <si>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</si>
  <si>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</si>
  <si>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</si>
  <si>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</si>
  <si>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</si>
  <si>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</si>
  <si>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</si>
  <si>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</si>
  <si>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</si>
  <si>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</si>
  <si>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</si>
  <si>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</si>
  <si>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</si>
  <si>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</si>
  <si>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</si>
  <si>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</si>
  <si>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</si>
  <si>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</si>
  <si>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</si>
  <si>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</si>
  <si>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</si>
  <si>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</si>
  <si>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</si>
  <si>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</si>
  <si>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</si>
  <si>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</si>
  <si>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</si>
  <si>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</si>
  <si>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</si>
  <si>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</si>
  <si>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</si>
  <si>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</si>
  <si>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</si>
  <si>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</si>
  <si>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</si>
  <si>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</si>
  <si>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</si>
  <si>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</si>
  <si>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</si>
  <si>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</si>
  <si>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</si>
  <si>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</si>
  <si>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</si>
  <si>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</si>
  <si>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</si>
  <si>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</si>
  <si>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</si>
  <si>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</si>
  <si>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</si>
  <si>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</si>
  <si>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</si>
  <si>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</si>
  <si>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</si>
  <si>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</si>
  <si>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</si>
  <si>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</si>
  <si>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</si>
  <si>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</si>
  <si>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</si>
  <si>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</si>
  <si>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</si>
  <si>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</si>
  <si>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</si>
  <si>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</si>
  <si>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</si>
  <si>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</si>
  <si>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</si>
  <si>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</si>
  <si>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</si>
  <si>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</si>
  <si>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</si>
  <si>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</si>
  <si>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</si>
  <si>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</si>
  <si>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</si>
  <si>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</si>
  <si>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</si>
  <si>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</si>
  <si>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</si>
  <si>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</si>
  <si>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</si>
  <si>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</si>
  <si>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</si>
  <si>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</si>
  <si>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</si>
  <si>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</si>
  <si>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</si>
  <si>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</si>
  <si>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</si>
  <si>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</si>
  <si>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</si>
  <si>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</si>
  <si>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</si>
  <si>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</si>
  <si>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</si>
  <si>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</si>
  <si>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</si>
  <si>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</si>
  <si>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</si>
  <si>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</si>
  <si>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</si>
  <si>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</si>
  <si>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</si>
  <si>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</si>
  <si>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</si>
  <si>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</si>
  <si>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</si>
  <si>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</si>
  <si>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</si>
  <si>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</si>
  <si>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</si>
  <si>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</si>
  <si>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</si>
  <si>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</si>
  <si>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</si>
  <si>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</si>
  <si>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</si>
  <si>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</si>
  <si>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</si>
  <si>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</si>
  <si>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</si>
  <si>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</si>
  <si>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</si>
  <si>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</si>
  <si>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</si>
  <si>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</si>
  <si>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</si>
  <si>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</si>
  <si>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</si>
  <si>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</si>
  <si>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</si>
  <si>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</si>
  <si>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</si>
  <si>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</si>
  <si>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</si>
  <si>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</si>
  <si>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</si>
  <si>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</si>
  <si>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</si>
  <si>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</si>
  <si>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</si>
  <si>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</si>
  <si>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</si>
  <si>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</si>
  <si>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</si>
  <si>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</si>
  <si>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</si>
  <si>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</si>
  <si>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</si>
  <si>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</si>
  <si>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</si>
  <si>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</si>
  <si>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</si>
  <si>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</si>
  <si>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</si>
  <si>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</si>
  <si>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</si>
  <si>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</si>
  <si>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</si>
  <si>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</si>
  <si>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</si>
  <si>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</si>
  <si>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</si>
  <si>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</si>
  <si>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</si>
  <si>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</si>
  <si>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</si>
  <si>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</si>
  <si>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</si>
  <si>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</si>
  <si>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</si>
  <si>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</si>
  <si>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</si>
  <si>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</si>
  <si>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</si>
  <si>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</si>
  <si>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</si>
  <si>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</si>
  <si>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</si>
  <si>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</si>
  <si>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</si>
  <si>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</si>
  <si>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</si>
  <si>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</si>
  <si>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</si>
  <si>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</si>
  <si>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</si>
  <si>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</si>
  <si>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</si>
  <si>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</si>
  <si>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</si>
  <si>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</si>
  <si>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</si>
  <si>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</si>
  <si>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</si>
  <si>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</si>
  <si>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</si>
  <si>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</si>
  <si>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</si>
  <si>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</si>
  <si>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</si>
  <si>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</si>
  <si>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</si>
  <si>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</si>
  <si>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</si>
  <si>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</si>
  <si>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</si>
  <si>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</si>
  <si>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</si>
  <si>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</si>
  <si>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</si>
  <si>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</si>
  <si>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</si>
  <si>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</si>
  <si>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</si>
  <si>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</si>
  <si>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</si>
  <si>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</si>
  <si>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</si>
  <si>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</si>
  <si>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</si>
  <si>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</si>
  <si>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</si>
  <si>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</si>
  <si>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</si>
  <si>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</si>
  <si>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</si>
  <si>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</si>
  <si>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</si>
  <si>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</si>
  <si>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</si>
  <si>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</si>
  <si>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</si>
  <si>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</si>
  <si>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</si>
  <si>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</si>
  <si>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</si>
  <si>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</si>
  <si>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</si>
  <si>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</si>
  <si>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</si>
  <si>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</si>
  <si>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</si>
  <si>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</si>
  <si>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</si>
  <si>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</si>
  <si>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</si>
  <si>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</si>
  <si>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</si>
  <si>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</si>
  <si>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</si>
  <si>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</si>
  <si>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</si>
  <si>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</si>
  <si>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</si>
  <si>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</si>
  <si>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</si>
  <si>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</si>
  <si>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</si>
  <si>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</si>
  <si>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</si>
  <si>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</si>
  <si>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</si>
  <si>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</si>
  <si>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</si>
  <si>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</si>
  <si>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</si>
  <si>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</si>
  <si>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</si>
  <si>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</si>
  <si>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</si>
  <si>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</si>
  <si>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</si>
  <si>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</si>
  <si>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</si>
  <si>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</si>
  <si>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</si>
  <si>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</si>
  <si>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</si>
  <si>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</si>
  <si>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</si>
  <si>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</si>
  <si>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</si>
  <si>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</si>
  <si>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</si>
  <si>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</si>
  <si>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</si>
  <si>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</si>
  <si>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</si>
  <si>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</si>
  <si>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</si>
  <si>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</si>
  <si>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</si>
  <si>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</si>
  <si>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</si>
  <si>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</si>
  <si>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</si>
  <si>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</si>
  <si>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</si>
  <si>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</si>
  <si>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</si>
  <si>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</si>
  <si>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</si>
  <si>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</si>
  <si>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</si>
  <si>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</si>
  <si>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</si>
  <si>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</si>
  <si>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</si>
  <si>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</si>
  <si>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</si>
  <si>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</si>
  <si>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</si>
  <si>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</si>
  <si>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</si>
  <si>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</si>
  <si>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</si>
  <si>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</si>
  <si>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</si>
  <si>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</si>
  <si>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</si>
  <si>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</si>
  <si>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</si>
  <si>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</si>
  <si>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</si>
  <si>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</si>
  <si>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</si>
  <si>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</si>
  <si>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</si>
  <si>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</si>
  <si>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</si>
  <si>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</si>
  <si>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</si>
  <si>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</si>
  <si>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</si>
  <si>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</si>
  <si>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</si>
  <si>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</si>
  <si>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</si>
  <si>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</si>
  <si>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</si>
  <si>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</si>
  <si>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</si>
  <si>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</si>
  <si>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</si>
  <si>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</si>
  <si>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</si>
  <si>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</si>
  <si>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</si>
  <si>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</si>
  <si>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</si>
  <si>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</si>
  <si>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</si>
  <si>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</si>
  <si>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</si>
  <si>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</si>
  <si>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</si>
  <si>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</si>
  <si>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</si>
  <si>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</si>
  <si>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</si>
  <si>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</si>
  <si>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</si>
  <si>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</si>
  <si>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</si>
  <si>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</si>
  <si>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</si>
  <si>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</si>
  <si>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</si>
  <si>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</si>
  <si>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</si>
  <si>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</si>
  <si>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</si>
  <si>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</si>
  <si>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</si>
  <si>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</si>
  <si>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</si>
  <si>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</si>
  <si>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</si>
  <si>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</si>
  <si>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</si>
  <si>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</si>
  <si>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</si>
  <si>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</si>
  <si>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</si>
  <si>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</si>
  <si>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</si>
  <si>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</si>
  <si>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</si>
  <si>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</si>
  <si>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</si>
  <si>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</si>
  <si>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</si>
  <si>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</si>
  <si>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</si>
  <si>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</si>
  <si>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</si>
  <si>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</si>
  <si>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</si>
  <si>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</si>
  <si>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</si>
  <si>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</si>
  <si>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</si>
  <si>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</si>
  <si>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</si>
  <si>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</si>
  <si>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</si>
  <si>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</si>
  <si>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</si>
  <si>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</si>
  <si>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</si>
  <si>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</si>
  <si>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</si>
  <si>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</si>
  <si>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</si>
  <si>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</si>
  <si>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</si>
  <si>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</si>
  <si>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</si>
  <si>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</si>
  <si>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</si>
  <si>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</si>
  <si>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</si>
  <si>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</si>
  <si>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</si>
  <si>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</si>
  <si>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</si>
  <si>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</si>
  <si>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</si>
  <si>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</si>
  <si>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</si>
  <si>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</si>
  <si>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</si>
  <si>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</si>
  <si>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</si>
  <si>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</si>
  <si>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</si>
  <si>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</si>
  <si>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</si>
  <si>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</si>
  <si>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</si>
  <si>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</si>
  <si>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</si>
  <si>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</si>
  <si>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</si>
  <si>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</si>
  <si>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</si>
  <si>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</si>
  <si>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</si>
  <si>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</si>
  <si>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</si>
  <si>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</si>
  <si>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</si>
  <si>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</si>
  <si>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</si>
  <si>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</si>
  <si>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</si>
  <si>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</si>
  <si>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</si>
  <si>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</si>
  <si>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</si>
  <si>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</si>
  <si>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</si>
  <si>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</si>
  <si>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</si>
  <si>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</si>
  <si>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</si>
  <si>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</si>
  <si>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</si>
  <si>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</si>
  <si>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</si>
  <si>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</si>
  <si>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</si>
  <si>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</si>
  <si>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</si>
  <si>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</si>
  <si>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</si>
  <si>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</si>
  <si>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</si>
  <si>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</si>
  <si>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</si>
  <si>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</si>
  <si>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</si>
  <si>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</si>
  <si>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</si>
  <si>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</si>
  <si>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</si>
  <si>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</si>
  <si>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</si>
  <si>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</si>
  <si>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</si>
  <si>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</si>
  <si>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</si>
  <si>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</si>
  <si>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</si>
  <si>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</si>
  <si>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</si>
  <si>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</si>
  <si>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</si>
  <si>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</si>
  <si>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</si>
  <si>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</si>
  <si>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</si>
  <si>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</si>
  <si>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</si>
  <si>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</si>
  <si>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</si>
  <si>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</si>
  <si>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</si>
  <si>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</si>
  <si>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</si>
  <si>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</si>
  <si>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</si>
  <si>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</si>
  <si>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</si>
  <si>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</si>
  <si>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</si>
  <si>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</si>
  <si>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</si>
  <si>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</si>
  <si>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</si>
  <si>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</si>
  <si>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</si>
  <si>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</si>
  <si>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</si>
  <si>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</si>
  <si>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</si>
  <si>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</si>
  <si>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</si>
  <si>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</si>
  <si>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</si>
  <si>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</si>
  <si>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</si>
  <si>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</si>
  <si>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</si>
  <si>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</si>
  <si>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</si>
  <si>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</si>
  <si>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</si>
  <si>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</si>
  <si>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</si>
  <si>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</si>
  <si>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</si>
  <si>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</si>
  <si>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</si>
  <si>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</si>
  <si>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</si>
  <si>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</si>
  <si>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</si>
  <si>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</si>
  <si>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</si>
  <si>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</si>
  <si>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</si>
  <si>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</si>
  <si>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</si>
  <si>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</si>
  <si>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</si>
  <si>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</si>
  <si>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</si>
  <si>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</si>
  <si>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</si>
  <si>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</si>
  <si>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</si>
  <si>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</si>
  <si>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</si>
  <si>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</si>
  <si>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</si>
  <si>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</si>
  <si>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</si>
  <si>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</si>
  <si>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</si>
  <si>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</si>
  <si>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</si>
  <si>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</si>
  <si>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</si>
  <si>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</si>
  <si>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</si>
  <si>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</si>
  <si>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</si>
  <si>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</si>
  <si>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</si>
  <si>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</si>
  <si>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</si>
  <si>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</si>
  <si>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</si>
  <si>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</si>
  <si>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</si>
  <si>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</si>
  <si>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</si>
  <si>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</si>
  <si>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</si>
  <si>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</si>
  <si>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</si>
  <si>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</si>
  <si>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</si>
  <si>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</si>
  <si>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</si>
  <si>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</si>
  <si>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</si>
  <si>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</si>
  <si>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</si>
  <si>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</si>
  <si>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</si>
  <si>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</si>
  <si>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</si>
  <si>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</si>
  <si>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</si>
  <si>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</si>
  <si>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</si>
  <si>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</si>
  <si>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</si>
  <si>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</si>
  <si>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</si>
  <si>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</si>
  <si>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</si>
  <si>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</si>
  <si>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</si>
  <si>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</si>
  <si>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</si>
  <si>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</si>
  <si>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</si>
  <si>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</si>
  <si>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</si>
  <si>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</si>
  <si>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</si>
  <si>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</si>
  <si>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</si>
  <si>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</si>
  <si>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</si>
  <si>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</si>
  <si>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</si>
  <si>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</si>
  <si>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</si>
  <si>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</si>
  <si>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</si>
  <si>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</si>
  <si>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</si>
  <si>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</si>
  <si>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</si>
  <si>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</si>
  <si>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</si>
  <si>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</si>
  <si>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</si>
  <si>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</si>
  <si>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</si>
  <si>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</si>
  <si>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</si>
  <si>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</si>
  <si>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</si>
  <si>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</si>
  <si>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</si>
  <si>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</si>
  <si>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</si>
  <si>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</si>
  <si>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</si>
  <si>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</si>
  <si>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</si>
  <si>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</si>
  <si>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</si>
  <si>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</si>
  <si>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</si>
  <si>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</si>
  <si>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</si>
  <si>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</si>
  <si>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</si>
  <si>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</si>
  <si>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</si>
  <si>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</si>
  <si>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</si>
  <si>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</si>
  <si>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</si>
  <si>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</si>
  <si>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</si>
  <si>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</si>
  <si>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</si>
  <si>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</si>
  <si>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</si>
  <si>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</si>
  <si>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</si>
  <si>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</si>
  <si>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</si>
  <si>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</si>
  <si>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</si>
  <si>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</si>
  <si>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</si>
  <si>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</si>
  <si>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</si>
  <si>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</si>
  <si>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</si>
  <si>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</si>
  <si>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</si>
  <si>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</si>
  <si>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</si>
  <si>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</si>
  <si>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</si>
  <si>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</si>
  <si>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</si>
  <si>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</si>
  <si>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</si>
  <si>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</si>
  <si>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</si>
  <si>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</si>
  <si>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</si>
  <si>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</si>
  <si>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</si>
  <si>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</si>
  <si>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</si>
  <si>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</si>
  <si>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</si>
  <si>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</si>
  <si>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</si>
  <si>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</si>
  <si>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</si>
  <si>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</si>
  <si>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</si>
  <si>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</si>
  <si>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</si>
  <si>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</si>
  <si>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</si>
  <si>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</si>
  <si>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</si>
  <si>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</si>
  <si>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</si>
  <si>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</si>
  <si>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</si>
  <si>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</si>
  <si>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</si>
  <si>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</si>
  <si>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</si>
  <si>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</si>
  <si>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</si>
  <si>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</si>
  <si>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</si>
  <si>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</si>
  <si>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</si>
  <si>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</si>
  <si>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</si>
  <si>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</si>
  <si>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</si>
  <si>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</si>
  <si>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</si>
  <si>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</si>
  <si>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</si>
  <si>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</si>
  <si>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</si>
  <si>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</si>
  <si>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</si>
  <si>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</si>
  <si>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</si>
  <si>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</si>
  <si>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</si>
  <si>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</si>
  <si>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</si>
  <si>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</si>
  <si>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</si>
  <si>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</si>
  <si>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</si>
  <si>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</si>
  <si>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</si>
  <si>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</si>
  <si>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</si>
  <si>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</si>
  <si>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</si>
  <si>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</si>
  <si>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</si>
  <si>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</si>
  <si>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</si>
  <si>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</si>
  <si>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</si>
  <si>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</si>
  <si>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</si>
  <si>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</si>
  <si>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</si>
  <si>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</si>
  <si>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</si>
  <si>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</si>
  <si>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</si>
  <si>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</si>
  <si>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</si>
  <si>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</si>
  <si>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</si>
  <si>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</si>
  <si>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</si>
  <si>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</si>
  <si>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</si>
  <si>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</si>
  <si>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</si>
  <si>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</si>
  <si>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</si>
  <si>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</si>
  <si>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</si>
  <si>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</si>
  <si>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</si>
  <si>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</si>
  <si>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</si>
  <si>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</si>
  <si>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</si>
  <si>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</si>
  <si>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</si>
  <si>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</si>
  <si>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</si>
  <si>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</si>
  <si>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</si>
  <si>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</si>
  <si>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</si>
  <si>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</si>
  <si>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</si>
  <si>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</si>
  <si>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</si>
  <si>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</si>
  <si>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</si>
  <si>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</si>
  <si>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</si>
  <si>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</si>
  <si>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</si>
  <si>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</si>
  <si>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</si>
  <si>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</si>
  <si>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</si>
  <si>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</si>
  <si>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</si>
  <si>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</si>
  <si>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</si>
  <si>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</si>
  <si>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</si>
  <si>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</si>
  <si>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</si>
  <si>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</si>
  <si>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</si>
  <si>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</si>
  <si>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</si>
  <si>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</si>
  <si>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</si>
  <si>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</si>
  <si>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</si>
  <si>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</si>
  <si>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</si>
  <si>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</si>
  <si>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</si>
  <si>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</si>
  <si>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</si>
  <si>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</si>
  <si>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</si>
  <si>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</si>
  <si>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</si>
  <si>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</si>
  <si>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</si>
  <si>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</si>
  <si>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</si>
  <si>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</si>
  <si>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</si>
  <si>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</si>
  <si>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</si>
  <si>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</si>
  <si>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</si>
  <si>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</si>
  <si>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</si>
  <si>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</si>
  <si>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</si>
  <si>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</si>
  <si>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</si>
  <si>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</si>
  <si>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</si>
  <si>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</si>
  <si>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</si>
  <si>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</si>
  <si>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</si>
  <si>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</si>
  <si>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</si>
  <si>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</si>
  <si>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</si>
  <si>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</si>
  <si>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</si>
  <si>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</si>
  <si>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</si>
  <si>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</si>
  <si>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</si>
  <si>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</si>
  <si>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</si>
  <si>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</si>
  <si>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</si>
  <si>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</si>
  <si>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</si>
  <si>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</si>
  <si>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</si>
  <si>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</si>
  <si>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</si>
  <si>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</si>
  <si>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</si>
  <si>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</si>
  <si>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</si>
  <si>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</si>
  <si>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</si>
  <si>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</si>
  <si>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</si>
  <si>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</si>
  <si>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</si>
  <si>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</si>
  <si>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</si>
  <si>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</si>
  <si>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</si>
  <si>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</si>
  <si>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</si>
  <si>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</si>
  <si>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</si>
  <si>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</si>
  <si>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</si>
  <si>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</si>
  <si>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</si>
  <si>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</si>
  <si>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</si>
  <si>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</si>
  <si>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</si>
  <si>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</si>
  <si>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</si>
  <si>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</si>
  <si>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</si>
  <si>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</si>
  <si>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</si>
  <si>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</si>
  <si>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</si>
  <si>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</si>
  <si>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</si>
  <si>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</si>
  <si>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</si>
  <si>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</si>
  <si>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</si>
  <si>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</si>
  <si>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</si>
  <si>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</si>
  <si>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</si>
  <si>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</si>
  <si>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</si>
  <si>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</si>
  <si>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</si>
  <si>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</si>
  <si>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</si>
  <si>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</si>
  <si>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</si>
  <si>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</si>
  <si>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</si>
  <si>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</si>
  <si>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</si>
  <si>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</si>
  <si>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</si>
  <si>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</si>
  <si>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</si>
  <si>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</si>
  <si>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</si>
  <si>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</si>
  <si>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</si>
  <si>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</si>
  <si>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</si>
  <si>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</si>
  <si>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</si>
  <si>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</si>
  <si>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</si>
  <si>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</si>
  <si>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</si>
  <si>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</si>
  <si>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</si>
  <si>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</si>
  <si>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</si>
  <si>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</si>
  <si>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</si>
  <si>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</si>
  <si>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</si>
  <si>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</si>
  <si>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</si>
  <si>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</si>
  <si>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</si>
  <si>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</si>
  <si>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</si>
  <si>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</si>
  <si>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</si>
  <si>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</si>
  <si>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</si>
  <si>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</si>
  <si>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</si>
  <si>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</si>
  <si>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</si>
  <si>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</si>
  <si>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</si>
  <si>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</si>
  <si>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</si>
  <si>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</si>
  <si>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</si>
  <si>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</si>
  <si>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</si>
  <si>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</si>
  <si>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</si>
  <si>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</si>
  <si>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</si>
  <si>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</si>
  <si>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</si>
  <si>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</si>
  <si>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</si>
  <si>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</si>
  <si>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</si>
  <si>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</si>
  <si>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</si>
  <si>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</si>
  <si>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</si>
  <si>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</si>
  <si>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</si>
  <si>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</si>
  <si>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</si>
  <si>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</si>
  <si>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</si>
  <si>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</si>
  <si>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</si>
  <si>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</si>
  <si>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</si>
  <si>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</si>
  <si>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</si>
  <si>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</si>
  <si>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</si>
  <si>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</si>
  <si>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</si>
  <si>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</si>
  <si>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</si>
  <si>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</si>
  <si>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</si>
  <si>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</si>
  <si>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</si>
  <si>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</si>
  <si>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</si>
  <si>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</si>
  <si>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</si>
  <si>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</si>
  <si>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</si>
  <si>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</si>
  <si>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</si>
  <si>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</si>
  <si>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</si>
  <si>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</si>
  <si>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</si>
  <si>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</si>
  <si>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</si>
  <si>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</si>
  <si>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</si>
  <si>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</si>
  <si>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</si>
  <si>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</si>
  <si>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</si>
  <si>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</si>
  <si>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</si>
  <si>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</si>
  <si>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</si>
  <si>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</si>
  <si>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</si>
  <si>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</si>
  <si>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</si>
  <si>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</si>
  <si>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</si>
  <si>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</si>
  <si>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</si>
  <si>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</si>
  <si>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</si>
  <si>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</si>
  <si>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</si>
  <si>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</si>
  <si>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</si>
  <si>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</si>
  <si>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</si>
  <si>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</si>
  <si>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</si>
  <si>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</si>
  <si>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</si>
  <si>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</si>
  <si>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</si>
  <si>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</si>
  <si>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</si>
  <si>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</si>
  <si>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</si>
  <si>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</si>
  <si>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</si>
  <si>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</si>
  <si>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</si>
  <si>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</si>
  <si>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</si>
  <si>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</si>
  <si>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</si>
  <si>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</si>
  <si>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</si>
  <si>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</si>
  <si>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</si>
  <si>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</si>
  <si>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</si>
  <si>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</si>
  <si>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</si>
  <si>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</si>
  <si>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</si>
  <si>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</si>
  <si>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</si>
  <si>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</si>
  <si>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</si>
  <si>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</si>
  <si>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</si>
  <si>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</si>
  <si>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</si>
  <si>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</si>
  <si>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</si>
  <si>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</si>
  <si>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</si>
  <si>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</si>
  <si>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</si>
  <si>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</si>
  <si>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</si>
  <si>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</si>
  <si>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</si>
  <si>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</si>
  <si>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</si>
  <si>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</si>
  <si>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</si>
  <si>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</si>
  <si>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</si>
  <si>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</si>
  <si>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</si>
  <si>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</si>
  <si>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</si>
  <si>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</si>
  <si>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</si>
  <si>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</si>
  <si>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</si>
  <si>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</si>
  <si>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</si>
  <si>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</si>
  <si>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</si>
  <si>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</si>
  <si>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</si>
  <si>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</si>
  <si>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</si>
  <si>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</si>
  <si>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</si>
  <si>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</si>
  <si>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</si>
  <si>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</si>
  <si>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</si>
  <si>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</si>
  <si>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</si>
  <si>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</si>
  <si>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</si>
  <si>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</si>
  <si>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</si>
  <si>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</si>
  <si>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</si>
  <si>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</si>
  <si>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</si>
  <si>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</si>
  <si>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</si>
  <si>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</si>
  <si>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</si>
  <si>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</si>
  <si>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</si>
  <si>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</si>
  <si>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</si>
  <si>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</si>
  <si>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</si>
  <si>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</si>
  <si>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</si>
  <si>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</si>
  <si>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</si>
  <si>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</si>
  <si>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</si>
  <si>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</si>
  <si>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</si>
  <si>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</si>
  <si>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</si>
  <si>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</si>
  <si>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</si>
  <si>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</si>
  <si>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</si>
  <si>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</si>
  <si>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</si>
  <si>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</si>
  <si>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</si>
  <si>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</si>
  <si>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</si>
  <si>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</si>
  <si>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</si>
  <si>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</si>
  <si>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</si>
  <si>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</si>
  <si>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</si>
  <si>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</si>
  <si>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</si>
  <si>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</si>
  <si>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</si>
  <si>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</si>
  <si>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</si>
  <si>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</si>
  <si>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</si>
  <si>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</si>
  <si>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</si>
  <si>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</si>
  <si>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</si>
  <si>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</si>
  <si>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</si>
  <si>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</si>
  <si>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</si>
  <si>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</si>
  <si>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</si>
  <si>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</si>
  <si>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</si>
  <si>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</si>
  <si>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</si>
  <si>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</si>
  <si>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</si>
  <si>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</si>
  <si>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</si>
  <si>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</si>
  <si>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</si>
  <si>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</si>
  <si>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</si>
  <si>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</si>
  <si>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</si>
  <si>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</si>
  <si>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</si>
  <si>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</si>
  <si>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</si>
  <si>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</si>
  <si>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</si>
  <si>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</si>
  <si>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</si>
  <si>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</si>
  <si>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</si>
  <si>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</si>
  <si>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</si>
  <si>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</si>
  <si>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</si>
  <si>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</si>
  <si>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</si>
  <si>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</si>
  <si>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</si>
  <si>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</si>
  <si>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</si>
  <si>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</si>
  <si>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</si>
  <si>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</si>
  <si>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</si>
  <si>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</si>
  <si>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</si>
  <si>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</si>
  <si>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</si>
  <si>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</si>
  <si>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</si>
  <si>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</si>
  <si>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</si>
  <si>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</si>
  <si>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</si>
  <si>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</si>
  <si>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</si>
  <si>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</si>
  <si>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</si>
  <si>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</si>
  <si>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</si>
  <si>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</si>
  <si>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</si>
  <si>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</si>
  <si>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</si>
  <si>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</si>
  <si>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</si>
  <si>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</si>
  <si>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</si>
  <si>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</si>
  <si>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</si>
  <si>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</si>
  <si>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</si>
  <si>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</si>
  <si>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</si>
  <si>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</si>
  <si>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</si>
  <si>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</si>
  <si>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</si>
  <si>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</si>
  <si>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</si>
  <si>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</si>
  <si>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</si>
  <si>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</si>
  <si>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</si>
  <si>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</si>
  <si>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</si>
  <si>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</si>
  <si>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</si>
  <si>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</si>
  <si>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</si>
  <si>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</si>
  <si>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</si>
  <si>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</si>
  <si>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</si>
  <si>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</si>
  <si>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</si>
  <si>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</si>
  <si>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</si>
  <si>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</si>
  <si>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</si>
  <si>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</si>
  <si>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</si>
  <si>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</si>
  <si>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</si>
  <si>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</si>
  <si>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</si>
  <si>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</si>
  <si>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</si>
  <si>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</si>
  <si>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</si>
  <si>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</si>
  <si>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</si>
  <si>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</si>
  <si>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</si>
  <si>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</si>
  <si>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</si>
  <si>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</si>
  <si>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</si>
  <si>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</si>
  <si>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</si>
  <si>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</si>
  <si>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</si>
  <si>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</si>
  <si>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</si>
  <si>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</si>
  <si>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</si>
  <si>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</si>
  <si>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</si>
  <si>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</si>
  <si>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</si>
  <si>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</si>
  <si>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</si>
  <si>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</si>
  <si>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</si>
  <si>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</si>
  <si>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</si>
  <si>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</si>
  <si>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</si>
  <si>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</si>
  <si>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</si>
  <si>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</si>
  <si>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</si>
  <si>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</si>
  <si>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</si>
  <si>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</si>
  <si>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</si>
  <si>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</si>
  <si>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</si>
  <si>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</si>
  <si>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</si>
  <si>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</si>
  <si>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</si>
  <si>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</si>
  <si>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</si>
  <si>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</si>
  <si>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</si>
  <si>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</si>
  <si>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</si>
  <si>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</si>
  <si>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</si>
  <si>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</si>
  <si>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</si>
  <si>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</si>
  <si>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</si>
  <si>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</si>
  <si>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</si>
  <si>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</si>
  <si>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</si>
  <si>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</si>
  <si>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</si>
  <si>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</si>
  <si>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</si>
  <si>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</si>
  <si>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</si>
  <si>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</si>
  <si>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</si>
  <si>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</si>
  <si>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</si>
  <si>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</si>
  <si>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</si>
  <si>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</si>
  <si>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</si>
  <si>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</si>
  <si>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</si>
  <si>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</si>
  <si>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</si>
  <si>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</si>
  <si>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</si>
  <si>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</si>
  <si>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</si>
  <si>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</si>
  <si>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</si>
  <si>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</si>
  <si>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</si>
  <si>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</si>
  <si>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</si>
  <si>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</si>
  <si>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</si>
  <si>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</si>
  <si>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</si>
  <si>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</si>
  <si>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</si>
  <si>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</si>
  <si>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</si>
  <si>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</si>
  <si>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</si>
  <si>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</si>
  <si>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</si>
  <si>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</si>
  <si>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</si>
  <si>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</si>
  <si>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</si>
  <si>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</si>
  <si>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</si>
  <si>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</si>
  <si>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</si>
  <si>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</si>
  <si>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</si>
  <si>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</si>
  <si>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</si>
  <si>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</si>
  <si>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</si>
  <si>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</si>
  <si>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</si>
  <si>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</si>
  <si>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</si>
  <si>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</si>
  <si>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</si>
  <si>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</si>
  <si>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</si>
  <si>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</si>
  <si>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</si>
  <si>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</si>
  <si>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</si>
  <si>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</si>
  <si>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</si>
  <si>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</si>
  <si>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</si>
  <si>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</si>
  <si>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</si>
  <si>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</si>
  <si>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</si>
  <si>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</si>
  <si>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</si>
  <si>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</si>
  <si>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</si>
  <si>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</si>
  <si>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</si>
  <si>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</si>
  <si>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</si>
  <si>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</si>
  <si>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</si>
  <si>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</si>
  <si>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</si>
  <si>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</si>
  <si>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</si>
  <si>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</si>
  <si>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</si>
  <si>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</si>
  <si>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</si>
  <si>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</si>
  <si>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</si>
  <si>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</si>
  <si>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</si>
  <si>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</si>
  <si>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</si>
  <si>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</si>
  <si>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</si>
  <si>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</si>
  <si>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</si>
  <si>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</si>
  <si>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</si>
  <si>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</si>
  <si>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</si>
  <si>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</si>
  <si>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</si>
  <si>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</si>
  <si>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</si>
  <si>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</si>
  <si>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</si>
  <si>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</si>
  <si>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</si>
  <si>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</si>
  <si>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</si>
  <si>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</si>
  <si>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</si>
  <si>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</si>
  <si>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</si>
  <si>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</si>
  <si>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</si>
  <si>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</si>
  <si>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</si>
  <si>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</si>
  <si>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</si>
  <si>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</si>
  <si>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</si>
  <si>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</si>
  <si>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</si>
  <si>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</si>
  <si>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</si>
  <si>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</si>
  <si>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</si>
  <si>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</si>
  <si>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</si>
  <si>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</si>
  <si>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</si>
  <si>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</si>
  <si>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</si>
  <si>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</si>
  <si>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</si>
  <si>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</si>
  <si>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</si>
  <si>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</si>
  <si>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</si>
  <si>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</si>
  <si>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</si>
  <si>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</si>
  <si>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</si>
  <si>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</si>
  <si>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</si>
  <si>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</si>
  <si>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</si>
  <si>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</si>
  <si>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</si>
  <si>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</si>
  <si>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</si>
  <si>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</si>
  <si>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</si>
  <si>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</si>
  <si>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</si>
  <si>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</si>
  <si>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</si>
  <si>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</si>
  <si>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</si>
  <si>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</si>
  <si>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</si>
  <si>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</si>
  <si>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</si>
  <si>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</si>
  <si>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</si>
  <si>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</si>
  <si>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</si>
  <si>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</si>
  <si>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</si>
  <si>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</si>
  <si>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</si>
  <si>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</si>
  <si>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</si>
  <si>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</si>
  <si>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</si>
  <si>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</si>
  <si>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</si>
  <si>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</si>
  <si>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</si>
  <si>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</si>
  <si>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</si>
  <si>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</si>
  <si>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</si>
  <si>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</si>
  <si>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</si>
  <si>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</si>
  <si>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</si>
  <si>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</si>
  <si>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</si>
  <si>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</si>
  <si>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</si>
  <si>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</si>
  <si>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</si>
  <si>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</si>
  <si>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</si>
  <si>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</si>
  <si>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</si>
  <si>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</si>
  <si>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</si>
  <si>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</si>
  <si>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</si>
  <si>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</si>
  <si>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</si>
  <si>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</si>
  <si>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</si>
  <si>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</si>
  <si>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</si>
  <si>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</si>
  <si>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</si>
  <si>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</si>
  <si>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</si>
  <si>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</si>
  <si>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</si>
  <si>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</si>
  <si>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</si>
  <si>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</si>
  <si>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</si>
  <si>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</si>
  <si>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</si>
  <si>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</si>
  <si>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</si>
  <si>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</si>
  <si>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</si>
  <si>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</si>
  <si>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</si>
  <si>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</si>
  <si>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</si>
  <si>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</si>
  <si>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</si>
  <si>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</si>
  <si>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</si>
  <si>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</si>
  <si>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</si>
  <si>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</si>
  <si>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</si>
  <si>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</si>
  <si>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</si>
  <si>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</si>
  <si>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</si>
  <si>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</si>
  <si>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</si>
  <si>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</si>
  <si>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</si>
  <si>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</si>
  <si>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</si>
  <si>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</si>
  <si>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</si>
  <si>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</si>
  <si>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</si>
  <si>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</si>
  <si>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</si>
  <si>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</si>
  <si>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</si>
  <si>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</si>
  <si>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</si>
  <si>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</si>
  <si>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</si>
  <si>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</si>
  <si>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</si>
  <si>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</si>
  <si>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</si>
  <si>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</si>
  <si>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</si>
  <si>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</si>
  <si>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</si>
  <si>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</si>
  <si>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</si>
  <si>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</si>
  <si>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</si>
  <si>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</si>
  <si>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</si>
  <si>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</si>
  <si>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</si>
  <si>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</si>
  <si>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</si>
  <si>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</si>
  <si>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</si>
  <si>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</si>
  <si>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</si>
  <si>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</si>
  <si>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</si>
  <si>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</si>
  <si>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</si>
  <si>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</si>
  <si>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</si>
  <si>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</si>
  <si>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</si>
  <si>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</si>
  <si>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</si>
  <si>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</si>
  <si>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</si>
  <si>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</si>
  <si>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</si>
  <si>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</si>
  <si>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</si>
  <si>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</si>
  <si>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</si>
  <si>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</si>
  <si>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</si>
  <si>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</si>
  <si>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</si>
  <si>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</si>
  <si>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</si>
  <si>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</si>
  <si>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</si>
  <si>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</si>
  <si>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</si>
  <si>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</si>
  <si>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</si>
  <si>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</si>
  <si>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</si>
  <si>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</si>
  <si>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</si>
  <si>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</si>
  <si>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</si>
  <si>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</si>
  <si>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</si>
  <si>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</si>
  <si>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</si>
  <si>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</si>
  <si>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</si>
  <si>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</si>
  <si>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</si>
  <si>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</si>
  <si>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</si>
  <si>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</si>
  <si>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</si>
  <si>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</si>
  <si>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</si>
  <si>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</si>
  <si>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</si>
  <si>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</si>
  <si>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</si>
  <si>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</si>
  <si>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</si>
  <si>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</si>
  <si>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</si>
  <si>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</si>
  <si>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</si>
  <si>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</si>
  <si>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</si>
  <si>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</si>
  <si>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</si>
  <si>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</si>
  <si>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</si>
  <si>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</si>
  <si>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</si>
  <si>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</si>
  <si>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</si>
  <si>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</si>
  <si>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</si>
  <si>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</si>
  <si>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ETA 100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</si>
  <si>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</si>
  <si>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</si>
  <si>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</si>
  <si>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</si>
  <si>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</si>
  <si>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</si>
  <si>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</si>
  <si>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</si>
  <si>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</si>
  <si>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</si>
  <si>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</si>
  <si>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</si>
  <si>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</si>
  <si>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</si>
  <si>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</si>
  <si>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</si>
  <si>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</si>
  <si>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</si>
  <si>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</si>
  <si>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</si>
  <si>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</si>
  <si>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</si>
  <si>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</si>
  <si>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</si>
  <si>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</si>
  <si>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</si>
  <si>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</si>
  <si>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</si>
  <si>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</si>
  <si>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</si>
  <si>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</si>
  <si>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</si>
  <si>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</si>
  <si>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</si>
  <si>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</si>
  <si>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</si>
  <si>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</si>
  <si>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</si>
  <si>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</si>
  <si>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</si>
  <si>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</si>
  <si>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</si>
  <si>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</si>
  <si>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</si>
  <si>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</si>
  <si>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</si>
  <si>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</si>
  <si>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</si>
  <si>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</si>
  <si>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</si>
  <si>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</si>
  <si>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</si>
  <si>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</si>
  <si>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</si>
  <si>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</si>
  <si>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</si>
  <si>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</si>
  <si>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</si>
  <si>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</si>
  <si>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</si>
  <si>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</si>
  <si>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</si>
  <si>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</si>
  <si>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</si>
  <si>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</si>
  <si>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</si>
  <si>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</si>
  <si>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</si>
  <si>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</si>
  <si>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</si>
  <si>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</si>
  <si>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</si>
  <si>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</si>
  <si>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</si>
  <si>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</si>
  <si>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</si>
  <si>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</si>
  <si>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</si>
  <si>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</si>
  <si>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</si>
  <si>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</si>
  <si>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</si>
  <si>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</si>
  <si>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</si>
  <si>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</si>
  <si>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</si>
  <si>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</si>
  <si>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was night access issue / USF area team EM team on the way  120 mins</t>
  </si>
  <si>
    <t>PCM-20251103-00000047</t>
  </si>
  <si>
    <t>NO PCM</t>
  </si>
  <si>
    <t>Access issue, haris not responding</t>
  </si>
  <si>
    <t>PCM-20251103-00000264</t>
  </si>
  <si>
    <t>BHR2241</t>
  </si>
  <si>
    <t>Gen under Nokia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</si>
  <si>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</si>
  <si>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</si>
  <si>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</si>
  <si>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</si>
  <si>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</si>
  <si>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</si>
  <si>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PCM-20251103-00000155</t>
  </si>
  <si>
    <t>EM team at site checking</t>
  </si>
  <si>
    <t>PCM-20251103-00000293</t>
  </si>
  <si>
    <t>EM team moved need 60 min</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</si>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</sst>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2" totalsRowShown="0" headerRowDxfId="31" dataDxfId="30" headerRowBorderDxfId="28" tableBorderDxfId="29">
  <autoFilter ref="A1:L3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D4" sqref="D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301.29061817129696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0.16738900462951278</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45964.239044097223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45964.239044097223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45964.239044097223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45964.239044097223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45964.239044097223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45964.239044097223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45964.239044097223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45964.239044097223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45964.239044097223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45964.239044097223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45964.239044097223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45964.239044097223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45964.239044097223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45964.239044097223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45964.239044097223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45964.239044097223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45964.239044097223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45964.239044097223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45964.239044097223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45964.239044097223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45964.239044097223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45964.239044097223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45964.239044097223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45964.239044097223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45964.239044097223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45964.239044097223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45964.239044097223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45964.239044097223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45964.239044097223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45964.239044097223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45964.239044097223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45964.239044097223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45964.239044097223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45964.239044097223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45964.239044097223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45964.239044097223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45964.239044097223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45964.239044097223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45964.239044097223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45964.239044097223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45964.239044097223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45964.239044097223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45964.239044097223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45964.239044097223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45964.239044097223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45964.239044097223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45964.239044097223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45964.239044097223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45964.239044097223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45964.239044097223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45964.239044097223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45964.239044097223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45964.239044097223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45964.239044097223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45964.239044097223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45964.239044097223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45964.239044097223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45964.239044097223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45964.239044097223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45964.239044097223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45964.239044097223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45964.239044097223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45964.239044097223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45964.239044097223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45964.239044097223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45964.239044097223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45964.239044097223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45964.239044097223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45964.239044097223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45964.239044097223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45964.239044097223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45964.239044097223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45964.239044097223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45964.239044097223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45964.239044097223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45964.239044097223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45964.239044097223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45964.239044097223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45964.239044097223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45964.239044097223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45964.239044097223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45964.239044097223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45964.239044097223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45964.239044097223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45964.239044097223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45964.239044097223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45964.239044097223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45964.239044097223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45964.239044097223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45964.239044097223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45964.239044097223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45964.239044097223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45964.239044097223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45964.239044097223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45964.239044097223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45964.239044097223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45964.239044097223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45964.239044097223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45964.239044097223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45964.239044097223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45964.239044097223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45964.239044097223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45964.239044097223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45964.239044097223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45964.239044097223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45964.239044097223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45964.239044097223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45964.239044097223</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45964.239044097223</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3F11FC3A-2402-4630-B2D2-B1972522B5C6}"/>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tabSelected="1" workbookViewId="0">
      <selection activeCell="D7" sqref="D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139.23920613426162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5.4969607638922753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45964.239044097223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45964.239044097223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45964.239044097223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45964.239044097223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45964.239044097223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45964.239044097223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45964.239044097223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45964.239044097223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45964.239044097223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45964.239044097223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45964.239044097223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45964.239044097223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45964.239044097223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45964.239044097223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45964.239044097223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45964.239044097223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45964.239044097223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45964.239044097223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45964.239044097223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45964.239044097223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45964.239044097223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45964.239044097223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45964.239044097223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45964.239044097223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45964.239044097223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45964.239044097223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45964.239044097223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45964.239044097223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45964.239044097223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45964.239044097223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45964.239044097223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45964.239044097223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45964.239044097223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45964.239044097223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45964.239044097223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45964.239044097223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45964.239044097223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45964.239044097223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45964.239044097223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45964.239044097223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45964.239044097223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45964.239044097223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45964.239044097223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45964.239044097223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45964.239044097223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45964.239044097223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45964.239044097223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45964.239044097223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45964.239044097223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45964.239044097223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45964.239044097223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45964.239044097223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45964.239044097223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45964.239044097223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45964.239044097223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45964.239044097223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45964.239044097223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45964.239044097223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45964.239044097223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45964.239044097223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45964.239044097223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45964.239044097223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45964.239044097223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45964.239044097223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45964.239044097223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45964.239044097223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45964.239044097223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45964.239044097223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45964.239044097223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45964.239044097223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45964.239044097223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45964.239044097223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45964.239044097223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45964.239044097223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45964.239044097223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45964.239044097223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45964.239044097223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45964.239044097223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45964.239044097223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45964.239044097223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45964.239044097223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45964.239044097223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45964.239044097223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45964.239044097223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45964.239044097223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45964.239044097223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45964.239044097223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45964.239044097223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45964.239044097223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45964.239044097223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45964.239044097223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45964.239044097223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45964.239044097223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45964.239044097223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45964.239044097223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45964.239044097223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45964.239044097223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45964.239044097223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45964.239044097223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45964.239044097223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45964.239044097223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45964.239044097223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45964.239044097223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45964.239044097223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45964.239044097223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45964.239044097223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45964.239044097223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45964.239044097223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45964.239044097223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45964.239044097223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45964.239044097223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45964.239044097223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45964.239044097223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45964.239044097223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45964.239044097223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45964.239044097223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45964.239044097223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45964.239044097223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45964.239044097223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45964.239044097223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45964.239044097223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45964.239044097223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45964.239044097223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45964.239044097223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45964.239044097223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45964.239044097223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45964.239044097223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45964.239044097223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45964.239044097223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45964.239044097223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45964.239044097223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45964.239044097223</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45964.239044097223</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45964.239044097223</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45964.239044097223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45964.239044097223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45964.239044097223</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45964.239044097223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45964.239044097223</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45964.239044097223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45964.239044097223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45964.239044097223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45964.239044097223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45964.239044097223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45964.239044097223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45964.239044097223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45964.239044097223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45964.239044097223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45964.239044097223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45964.239044097223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45964.239044097223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45964.239044097223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45964.239044097223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45964.239044097223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45964.239044097223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45964.239044097223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45964.239044097223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45964.239044097223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45964.239044097223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45964.239044097223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45964.239044097223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45964.239044097223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45964.239044097223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45964.239044097223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45964.239044097223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45964.239044097223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45964.239044097223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45964.239044097223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45964.239044097223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45964.239044097223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45964.239044097223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45964.239044097223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45964.239044097223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45964.239044097223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45964.239044097223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45964.239044097223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45964.239044097223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45964.239044097223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45964.239044097223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45964.239044097223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45964.239044097223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45964.239044097223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45964.239044097223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45964.239044097223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45964.239044097223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45964.239044097223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45964.239044097223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45964.239044097223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45964.239044097223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45964.239044097223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45964.239044097223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45964.239044097223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45964.239044097223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45964.239044097223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45964.239044097223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45964.239044097223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45964.239044097223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45964.239044097223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45964.239044097223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45964.239044097223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45964.239044097223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45964.239044097223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45964.239044097223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45964.239044097223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45964.239044097223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45964.239044097223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45964.239044097223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45964.239044097223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45964.239044097223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45964.239044097223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45964.239044097223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45964.239044097223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45964.239044097223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45964.239044097223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45964.239044097223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45964.239044097223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45964.239044097223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45964.239044097223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45964.239044097223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45964.239044097223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45964.239044097223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45964.239044097223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45964.239044097223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45964.239044097223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45964.239044097223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45964.239044097223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45964.239044097223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45964.239044097223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45964.239044097223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45964.239044097223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45964.239044097223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45964.239044097223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45964.239044097223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45964.239044097223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45964.239044097223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45964.239044097223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45964.239044097223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45964.239044097223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45964.239044097223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45964.239044097223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45964.239044097223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45964.239044097223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45964.239044097223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45964.239044097223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45964.239044097223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45964.239044097223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45964.239044097223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45964.239044097223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45964.239044097223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45964.239044097223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45964.239044097223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45964.239044097223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45964.239044097223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45964.239044097223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45964.239044097223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45964.239044097223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45964.239044097223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45964.239044097223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45964.239044097223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45964.239044097223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45964.239044097223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45964.239044097223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45964.239044097223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45964.239044097223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45964.239044097223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45964.239044097223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45964.239044097223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45964.239044097223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45964.239044097223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45964.239044097223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45964.239044097223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45964.239044097223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45964.239044097223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45964.239044097223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45964.239044097223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45964.239044097223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45964.239044097223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45964.239044097223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45964.239044097223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45964.239044097223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45964.239044097223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45964.239044097223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45964.239044097223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45964.239044097223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45964.239044097223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45964.239044097223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45964.239044097223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45964.239044097223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45964.239044097223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45964.239044097223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45964.239044097223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45964.239044097223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45964.239044097223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45964.239044097223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45964.239044097223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45964.239044097223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45964.239044097223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45964.239044097223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45964.239044097223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45964.239044097223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45964.239044097223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45964.239044097223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45964.239044097223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45964.239044097223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45964.239044097223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45964.239044097223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45964.239044097223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45964.239044097223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45964.239044097223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45964.239044097223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45964.239044097223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45964.239044097223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45964.239044097223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45964.239044097223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45964.239044097223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45964.239044097223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45964.239044097223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45964.239044097223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45964.239044097223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45964.239044097223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45964.239044097223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45964.239044097223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45964.239044097223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45964.239044097223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45964.239044097223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45964.239044097223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45964.239044097223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45964.239044097223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45964.239044097223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45964.239044097223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45964.239044097223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45964.239044097223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45964.239044097223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45964.239044097223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45964.239044097223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45964.239044097223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45964.239044097223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45964.239044097223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45964.239044097223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45964.239044097223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45964.239044097223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45964.239044097223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45964.239044097223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45964.239044097223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45964.239044097223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45964.239044097223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45964.239044097223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45964.239044097223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45964.239044097223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45964.239044097223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45964.239044097223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45964.239044097223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45964.239044097223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45964.239044097223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45964.239044097223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45964.239044097223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45964.239044097223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45964.239044097223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45964.239044097223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45964.239044097223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45964.239044097223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45964.239044097223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45964.239044097223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45964.239044097223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45964.239044097223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45964.239044097223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45964.239044097223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45964.239044097223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45964.239044097223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45964.239044097223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45964.239044097223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45964.239044097223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45964.239044097223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45964.239044097223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45964.239044097223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45964.239044097223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45964.239044097223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45964.239044097223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45964.239044097223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45964.239044097223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45964.239044097223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45964.239044097223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45964.239044097223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45964.239044097223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45964.239044097223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45964.239044097223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45964.239044097223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45964.239044097223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45964.239044097223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45964.239044097223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45964.239044097223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45964.239044097223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45964.239044097223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45964.239044097223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45964.239044097223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45964.239044097223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45964.239044097223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45964.239044097223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45964.239044097223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45964.239044097223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45964.239044097223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45964.239044097223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45964.239044097223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45964.239044097223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45964.239044097223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45964.239044097223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45964.239044097223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45964.239044097223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45964.239044097223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45964.239044097223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45964.239044097223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45964.239044097223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45964.239044097223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45964.239044097223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45964.239044097223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45964.239044097223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45964.239044097223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45964.239044097223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45964.239044097223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45964.239044097223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45964.239044097223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45964.239044097223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45964.239044097223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45964.239044097223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45964.239044097223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45964.239044097223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45964.239044097223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45964.239044097223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45964.239044097223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45964.239044097223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45964.239044097223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45964.239044097223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45964.239044097223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45964.239044097223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45964.239044097223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45964.239044097223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45964.239044097223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45964.239044097223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45964.239044097223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45964.239044097223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45964.239044097223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45964.239044097223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45964.239044097223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45964.239044097223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45964.239044097223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45964.239044097223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45964.239044097223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45964.239044097223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45964.239044097223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45964.239044097223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45964.239044097223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45964.239044097223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45964.239044097223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45964.239044097223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45964.239044097223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45964.239044097223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45964.239044097223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45964.239044097223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45964.239044097223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45964.239044097223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45964.239044097223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45964.239044097223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45964.239044097223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45964.239044097223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45964.239044097223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45964.239044097223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45964.239044097223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45964.239044097223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45964.239044097223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45964.239044097223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45964.239044097223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45964.239044097223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45964.239044097223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45964.239044097223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45964.239044097223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45964.239044097223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45964.239044097223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45964.239044097223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45964.239044097223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45964.239044097223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45964.239044097223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45964.239044097223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45964.239044097223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45964.239044097223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45964.239044097223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45964.239044097223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45964.239044097223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45964.239044097223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45964.239044097223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45964.239044097223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45964.239044097223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45964.239044097223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45964.239044097223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45964.239044097223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45964.239044097223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45964.239044097223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45964.239044097223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45964.239044097223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45964.239044097223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45964.239044097223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45964.239044097223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45964.239044097223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45964.239044097223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45964.239044097223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45964.239044097223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45964.239044097223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45964.239044097223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45964.239044097223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45964.239044097223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45964.239044097223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45964.239044097223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45964.239044097223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45964.239044097223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45964.239044097223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45964.239044097223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45964.239044097223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45964.239044097223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45964.239044097223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45964.239044097223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45964.239044097223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45964.239044097223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45964.239044097223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45964.239044097223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45964.239044097223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45964.239044097223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45964.239044097223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45964.239044097223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45964.239044097223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45964.239044097223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45964.239044097223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45964.239044097223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45964.239044097223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45964.239044097223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45964.239044097223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45964.239044097223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45964.239044097223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45964.239044097223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45964.239044097223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45964.239044097223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45964.239044097223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45964.239044097223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45964.239044097223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45964.239044097223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45964.239044097223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45964.239044097223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45964.239044097223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45964.239044097223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45964.239044097223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45964.239044097223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45964.239044097223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45964.239044097223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45964.239044097223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45964.239044097223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45964.239044097223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45964.239044097223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45964.239044097223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45964.239044097223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45964.239044097223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45964.239044097223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45964.239044097223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45964.239044097223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45964.239044097223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45964.239044097223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45964.239044097223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45964.239044097223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45964.239044097223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45964.239044097223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45964.239044097223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45964.239044097223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45964.239044097223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45964.239044097223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45964.239044097223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45964.239044097223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45964.239044097223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45964.239044097223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45964.239044097223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45964.239044097223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45964.239044097223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45964.239044097223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45964.239044097223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45964.239044097223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45964.239044097223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45964.239044097223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45964.239044097223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45964.239044097223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45964.239044097223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45964.239044097223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45964.239044097223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45964.239044097223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45964.239044097223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45964.239044097223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45964.239044097223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45964.239044097223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45964.239044097223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45964.239044097223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45964.239044097223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45964.239044097223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45964.239044097223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45964.239044097223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45964.239044097223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45964.239044097223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45964.239044097223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45964.239044097223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45964.239044097223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45964.239044097223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45964.239044097223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45964.239044097223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45964.239044097223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45964.239044097223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45964.239044097223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45964.239044097223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45964.239044097223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45964.239044097223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45964.239044097223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45964.239044097223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45964.239044097223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45964.239044097223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45964.239044097223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45964.239044097223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45964.239044097223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45964.239044097223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45964.239044097223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45964.239044097223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45964.239044097223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45964.239044097223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45964.239044097223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45964.239044097223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45964.239044097223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45964.239044097223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45964.239044097223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45964.239044097223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45964.239044097223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45964.239044097223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45964.239044097223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45964.239044097223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45964.239044097223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45964.239044097223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45964.239044097223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45964.239044097223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45964.239044097223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45964.239044097223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45964.239044097223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45964.239044097223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45964.239044097223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45964.239044097223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45964.239044097223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45964.239044097223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45964.239044097223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45964.239044097223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45964.239044097223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45964.239044097223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45964.239044097223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45964.239044097223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45964.239044097223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45964.239044097223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45964.239044097223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45964.239044097223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45964.239044097223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45964.239044097223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45964.239044097223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45964.239044097223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45964.239044097223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45964.239044097223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45964.239044097223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45964.239044097223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45964.239044097223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45964.239044097223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45964.239044097223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45964.239044097223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45964.239044097223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45964.239044097223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45964.239044097223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45964.239044097223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45964.239044097223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45964.239044097223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45964.239044097223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45964.239044097223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45964.239044097223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45964.239044097223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45964.239044097223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45964.239044097223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45964.239044097223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45964.239044097223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45964.239044097223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45964.239044097223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45964.239044097223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45964.239044097223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45964.239044097223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45964.239044097223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45964.239044097223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45964.239044097223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45964.239044097223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45964.239044097223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45964.239044097223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45964.239044097223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45964.239044097223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45964.239044097223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45964.239044097223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45964.239044097223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45964.239044097223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45964.239044097223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45964.239044097223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45964.239044097223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45964.239044097223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45964.239044097223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45964.239044097223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45964.239044097223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45964.239044097223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45964.239044097223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45964.239044097223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45964.239044097223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45964.239044097223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45964.239044097223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45964.239044097223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45964.239044097223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45964.239044097223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45964.239044097223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45964.239044097223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45964.239044097223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45964.239044097223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45964.239044097223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45964.239044097223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45964.239044097223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45964.239044097223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45964.239044097223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45964.239044097223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45964.239044097223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45964.239044097223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45964.239044097223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45964.239044097223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45964.239044097223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45964.239044097223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45964.239044097223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45964.239044097223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45964.239044097223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45964.239044097223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45964.239044097223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45964.239044097223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45964.239044097223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45964.239044097223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45964.239044097223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45964.239044097223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45964.239044097223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45964.239044097223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45964.239044097223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45964.239044097223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45964.239044097223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45964.239044097223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45964.239044097223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45964.239044097223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45964.239044097223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45964.239044097223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45964.239044097223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45964.239044097223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45964.239044097223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45964.239044097223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45964.239044097223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45964.239044097223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45964.239044097223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45964.239044097223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45964.239044097223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45964.239044097223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45964.239044097223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45964.239044097223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45964.239044097223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45964.239044097223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45964.239044097223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45964.239044097223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45964.239044097223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45964.239044097223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45964.239044097223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45964.239044097223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45964.239044097223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45964.239044097223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45964.239044097223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45964.239044097223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45964.239044097223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45964.239044097223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45964.239044097223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45964.239044097223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45964.239044097223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45964.239044097223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45964.239044097223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45964.239044097223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45964.239044097223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45964.239044097223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45964.239044097223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45964.239044097223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45964.239044097223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45964.239044097223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45964.239044097223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45964.239044097223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45964.239044097223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45964.239044097223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45964.239044097223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45964.239044097223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45964.239044097223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45964.239044097223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45964.239044097223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45964.239044097223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45964.239044097223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45964.239044097223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45964.239044097223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45964.239044097223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45964.239044097223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45964.239044097223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45964.239044097223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45964.239044097223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45964.239044097223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45964.239044097223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45964.239044097223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45964.239044097223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45964.239044097223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45964.239044097223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45964.239044097223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45964.239044097223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45964.239044097223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45964.239044097223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45964.239044097223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45964.239044097223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45964.239044097223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45964.239044097223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45964.239044097223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45964.239044097223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45964.239044097223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45964.239044097223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45964.239044097223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45964.239044097223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45964.239044097223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45964.239044097223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45964.239044097223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45964.239044097223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45964.239044097223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45964.239044097223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45964.239044097223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45964.239044097223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45964.239044097223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45964.239044097223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45964.239044097223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45964.239044097223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45964.239044097223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45964.239044097223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45964.239044097223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45964.239044097223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45964.239044097223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45964.239044097223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45964.239044097223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45964.239044097223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45964.239044097223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45964.239044097223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45964.239044097223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45964.239044097223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45964.239044097223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45964.239044097223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45964.239044097223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45964.239044097223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45964.239044097223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45964.239044097223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45964.239044097223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45964.239044097223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45964.239044097223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45964.239044097223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45964.239044097223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45964.239044097223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45964.239044097223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45964.239044097223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45964.239044097223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45964.239044097223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45964.239044097223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45964.239044097223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45964.239044097223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45964.239044097223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45964.239044097223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45964.239044097223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45964.239044097223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45964.239044097223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45964.239044097223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45964.239044097223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45964.239044097223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45964.239044097223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45964.239044097223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45964.239044097223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45964.239044097223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45964.239044097223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45964.239044097223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45964.239044097223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45964.239044097223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45964.239044097223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45964.239044097223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45964.239044097223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45964.239044097223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45964.239044097223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45964.239044097223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45964.239044097223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45964.239044097223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45964.239044097223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45964.239044097223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45964.239044097223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45964.239044097223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45964.239044097223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45964.239044097223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45964.239044097223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45964.239044097223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45964.239044097223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45964.239044097223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45964.239044097223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45964.239044097223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45964.239044097223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45964.239044097223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45964.239044097223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45964.239044097223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45964.239044097223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45964.239044097223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45964.239044097223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45964.239044097223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45964.239044097223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45964.239044097223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45964.239044097223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45964.239044097223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45964.239044097223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45964.239044097223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45964.239044097223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45964.239044097223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45964.239044097223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45964.239044097223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45964.239044097223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45964.239044097223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45964.239044097223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45964.239044097223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45964.239044097223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45964.239044097223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45964.239044097223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45964.239044097223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45964.239044097223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45964.239044097223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45964.239044097223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45964.239044097223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45964.239044097223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45964.239044097223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45964.239044097223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45964.239044097223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45964.239044097223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45964.239044097223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45964.239044097223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45964.239044097223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45964.239044097223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45964.239044097223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45964.239044097223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45964.239044097223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45964.239044097223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45964.239044097223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45964.239044097223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45964.239044097223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45964.239044097223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45964.239044097223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45964.239044097223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45964.239044097223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45964.239044097223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45964.239044097223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45964.239044097223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45964.239044097223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45964.239044097223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45964.239044097223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45964.239044097223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45964.239044097223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45964.239044097223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45964.239044097223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45964.239044097223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45964.239044097223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45964.239044097223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45964.239044097223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45964.239044097223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45964.239044097223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45964.239044097223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45964.239044097223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45964.239044097223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45964.239044097223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45964.239044097223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45964.239044097223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45964.239044097223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45964.239044097223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45964.239044097223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45964.239044097223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45964.239044097223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45964.239044097223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45964.239044097223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45964.239044097223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45964.239044097223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45964.239044097223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45964.239044097223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45964.239044097223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45964.239044097223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45964.239044097223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45964.239044097223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45964.239044097223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45964.239044097223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45964.239044097223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45964.239044097223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45964.239044097223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45964.239044097223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45964.239044097223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45964.239044097223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45964.239044097223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45964.239044097223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45964.239044097223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45964.239044097223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45964.239044097223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45964.239044097223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45964.239044097223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45964.239044097223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45964.239044097223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45964.239044097223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45964.239044097223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45964.239044097223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45964.239044097223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45964.239044097223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45964.239044097223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45964.239044097223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45964.239044097223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45964.239044097223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45964.239044097223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45964.239044097223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45964.239044097223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45964.239044097223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45964.239044097223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45964.239044097223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45964.239044097223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45964.239044097223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45964.239044097223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45964.239044097223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45964.239044097223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45964.239044097223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45964.239044097223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45964.239044097223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45964.239044097223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45964.239044097223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45964.239044097223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45964.239044097223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45964.239044097223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45964.239044097223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45964.239044097223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45964.239044097223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45964.239044097223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45964.239044097223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45964.239044097223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45964.239044097223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45964.239044097223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45964.239044097223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45964.239044097223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45964.239044097223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45964.239044097223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45964.239044097223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45964.239044097223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45964.239044097223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45964.239044097223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45964.239044097223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45964.239044097223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45964.239044097223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45964.239044097223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45964.239044097223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45964.239044097223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45964.239044097223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45964.239044097223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45964.239044097223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45964.239044097223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45964.239044097223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45964.239044097223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45964.239044097223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45964.239044097223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45964.239044097223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45964.239044097223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45964.239044097223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45964.239044097223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45964.239044097223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45964.239044097223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45964.239044097223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45964.239044097223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45964.239044097223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45964.239044097223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45964.239044097223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45964.239044097223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45964.239044097223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45964.239044097223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45964.239044097223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45964.239044097223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45964.239044097223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45964.239044097223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45964.239044097223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45964.239044097223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45964.239044097223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45964.239044097223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45964.239044097223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45964.239044097223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45964.239044097223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45964.239044097223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45964.239044097223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45964.239044097223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45964.239044097223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45964.239044097223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45964.239044097223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45964.239044097223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45964.239044097223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45964.239044097223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45964.239044097223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45964.239044097223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45964.239044097223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45964.239044097223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45964.239044097223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45964.239044097223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45964.239044097223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45964.239044097223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45964.239044097223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45964.239044097223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45964.239044097223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45964.239044097223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45964.239044097223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45964.239044097223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45964.239044097223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45964.239044097223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45964.239044097223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45964.239044097223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45964.239044097223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45964.239044097223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45964.239044097223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45964.239044097223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45964.239044097223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45964.239044097223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45964.239044097223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45964.239044097223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45964.239044097223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45964.239044097223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45964.239044097223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45964.239044097223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45964.239044097223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45964.239044097223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45964.239044097223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45964.239044097223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45964.239044097223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45964.239044097223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45964.239044097223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45964.239044097223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45964.239044097223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45964.239044097223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45964.239044097223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45964.239044097223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45964.239044097223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45964.239044097223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45964.239044097223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45964.239044097223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45964.239044097223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45964.239044097223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45964.239044097223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45964.239044097223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45964.239044097223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45964.239044097223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45964.239044097223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45964.239044097223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45964.239044097223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45964.239044097223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45964.239044097223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45964.239044097223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45964.239044097223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45964.239044097223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45964.239044097223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45964.239044097223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45964.239044097223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45964.239044097223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45964.239044097223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45964.239044097223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45964.239044097223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45964.239044097223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45964.239044097223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45964.239044097223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45964.239044097223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45964.239044097223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45964.239044097223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45964.239044097223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45964.239044097223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45964.239044097223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45964.239044097223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45964.239044097223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45964.239044097223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45964.239044097223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45964.239044097223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45964.239044097223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45964.239044097223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45964.239044097223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45964.239044097223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45964.239044097223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45964.239044097223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45964.239044097223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45964.239044097223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45964.239044097223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45964.239044097223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45964.239044097223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45964.239044097223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45964.239044097223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45964.239044097223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45964.239044097223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45964.239044097223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45964.239044097223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45964.239044097223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45964.239044097223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45964.239044097223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45964.239044097223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45964.239044097223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45964.239044097223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45964.239044097223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45964.239044097223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45964.239044097223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45964.239044097223</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260.75832650462689</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0.36543298610922648</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0.19737743055884494</v>
      </c>
      <c r="H4" s="122">
        <v>45964.035914351851</v>
      </c>
      <c r="I4" s="118" t="str">
        <f>IFERROR(VLOOKUP(D4,DB!A:F,6,0),"")</f>
        <v>Generator-SG</v>
      </c>
      <c r="J4" s="118" t="str">
        <f>IFERROR(VLOOKUP(D4,DB!A:G,7,0),"")</f>
        <v>Vandalized</v>
      </c>
      <c r="K4" s="124" t="s">
        <v>39112</v>
      </c>
      <c r="L4" s="120" t="str">
        <f>IFERROR(VLOOKUP(D4,DB!A:I,9,0),"")</f>
        <v>Latis</v>
      </c>
    </row>
    <row r="5" spans="1:16" ht="15" customHeight="1">
      <c r="A5" s="118" t="s">
        <v>39114</v>
      </c>
      <c r="B5" s="118" t="str">
        <f>IFERROR(VLOOKUP(D5,DB!A:K,11,0),"")</f>
        <v>R4</v>
      </c>
      <c r="C5" s="119">
        <v>2</v>
      </c>
      <c r="D5" s="120" t="s">
        <v>28058</v>
      </c>
      <c r="E5" s="97" t="s">
        <v>39021</v>
      </c>
      <c r="F5" s="122"/>
      <c r="G5" s="123">
        <f ca="1">IFERROR(NOW()-F5,"")</f>
        <v>45964.239044097223</v>
      </c>
      <c r="H5" s="122">
        <v>45964.150972222225</v>
      </c>
      <c r="I5" s="118" t="str">
        <f>IFERROR(VLOOKUP(D5,DB!A:F,6,0),"")</f>
        <v>Generator-SG</v>
      </c>
      <c r="J5" s="118" t="str">
        <f>IFERROR(VLOOKUP(D5,DB!A:G,7,0),"")</f>
        <v>Good</v>
      </c>
      <c r="K5" s="124" t="s">
        <v>39115</v>
      </c>
      <c r="L5" s="120" t="str">
        <f>IFERROR(VLOOKUP(D5,DB!A:I,9,0),"")</f>
        <v>Latis</v>
      </c>
    </row>
    <row r="6" spans="1:16" ht="15" customHeight="1">
      <c r="A6" s="118" t="s">
        <v>39116</v>
      </c>
      <c r="B6" s="118" t="s">
        <v>5393</v>
      </c>
      <c r="C6" s="119"/>
      <c r="D6" s="120" t="s">
        <v>39117</v>
      </c>
      <c r="E6" s="97" t="s">
        <v>39021</v>
      </c>
      <c r="F6" s="122">
        <v>45964.205555555556</v>
      </c>
      <c r="G6" s="123">
        <f ca="1">IFERROR(NOW()-F6,"")</f>
        <v>3.3488541666883975E-2</v>
      </c>
      <c r="H6" s="122">
        <v>45964.160277777781</v>
      </c>
      <c r="I6" s="118" t="s">
        <v>24</v>
      </c>
      <c r="J6" s="118" t="s">
        <v>24</v>
      </c>
      <c r="K6" s="124" t="s">
        <v>39118</v>
      </c>
      <c r="L6" s="120" t="str">
        <f>IFERROR(VLOOKUP(D6,DB!A:I,9,0),"")</f>
        <v/>
      </c>
    </row>
    <row r="7" spans="1:16" ht="15" customHeight="1">
      <c r="A7" s="118"/>
      <c r="B7" s="118" t="str">
        <f>IFERROR(VLOOKUP(D7,DB!A:K,11,0),"")</f>
        <v/>
      </c>
      <c r="C7" s="119"/>
      <c r="D7" s="120"/>
      <c r="E7" s="97"/>
      <c r="F7" s="122"/>
      <c r="G7" s="123">
        <f ca="1">IFERROR(NOW()-F7,"")</f>
        <v>45964.239044097223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45964.239044097223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45964.239044097223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45964.239044097223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45964.239044097223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45964.239044097223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45964.239044097223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45964.239044097223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45964.239044097223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45964.239044097223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45964.239044097223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45964.239044097223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45964.239044097223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45964.239044097223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45964.239044097223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45964.239044097223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45964.239044097223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45964.239044097223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45964.239044097223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93"/>
      <c r="E26" s="121"/>
      <c r="F26" s="122"/>
      <c r="G26" s="123">
        <f ca="1">IFERROR(NOW()-F26,"")</f>
        <v>45964.239044097223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45964.239044097223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45964.239044097223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45964.239044097223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45964.239044097223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45964.239044097223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45964.239044097223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45964.239044097223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45964.239044097223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45964.239044097223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45964.239044097223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45964.239044097223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45964.239044097223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45964.239044097223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45964.239044097223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45964.239044097223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45964.239044097223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45964.239044097223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45964.239044097223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45964.239044097223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45964.239044097223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45964.239044097223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45964.239044097223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45964.239044097223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45964.239044097223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45964.239044097223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45964.239044097223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45964.239044097223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45964.239044097223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45964.239044097223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45964.239044097223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45964.239044097223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45964.239044097223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45964.239044097223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45964.239044097223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45964.239044097223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45964.239044097223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45964.239044097223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45964.239044097223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45964.239044097223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45964.239044097223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45964.239044097223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45964.239044097223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45964.239044097223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45964.239044097223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45964.239044097223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45964.239044097223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45964.239044097223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45964.239044097223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45964.239044097223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45964.239044097223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45964.239044097223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45964.239044097223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45964.239044097223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45964.239044097223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45964.239044097223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45964.239044097223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45964.239044097223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45964.239044097223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45964.239044097223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45964.239044097223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45964.239044097223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45964.239044097223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45964.239044097223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45964.239044097223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45964.239044097223</v>
      </c>
      <c r="H91" s="122"/>
      <c r="I91" s="118" t="str">
        <f>IFERROR(VLOOKUP(D91,DB!A:F,6,0),"")</f>
        <v/>
      </c>
      <c r="J91" s="118" t="str">
        <f>IFERROR(VLOOKUP(D91,DB!A:G,7,0),"")</f>
        <v/>
      </c>
      <c r="K91" s="124"/>
      <c r="L91" s="120" t="str">
        <f>IFERROR(VLOOKUP(D91,DB!A:I,9,0),"")</f>
        <v/>
      </c>
    </row>
    <row r="92" spans="1:12" ht="15" customHeight="1">
      <c r="A92" s="125"/>
      <c r="B92" s="125" t="str">
        <f>IFERROR(VLOOKUP(D92,DB!A:K,11,0),"")</f>
        <v/>
      </c>
      <c r="C92" s="126"/>
      <c r="D92" s="127"/>
      <c r="E92" s="128"/>
      <c r="F92" s="129"/>
      <c r="G92" s="130">
        <f ca="1">IFERROR(NOW()-F92,"")</f>
        <v>45964.239044097223</v>
      </c>
      <c r="H92" s="129"/>
      <c r="I92" s="125" t="str">
        <f>IFERROR(VLOOKUP(D92,DB!A:F,6,0),"")</f>
        <v/>
      </c>
      <c r="J92" s="125" t="str">
        <f>IFERROR(VLOOKUP(D92,DB!A:G,7,0),"")</f>
        <v/>
      </c>
      <c r="K92" s="131"/>
      <c r="L92" s="127" t="str">
        <f>IFERROR(VLOOKUP(D92,DB!A:I,9,0),"")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1"/>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72.406983912034775</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38.05016678240645</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15.577932986110682</v>
      </c>
      <c r="H4" s="152">
        <v>45948.661111111112</v>
      </c>
      <c r="I4" s="151" t="str">
        <f>IFERROR(VLOOKUP(D4,DB!A:F,6,0),"")</f>
        <v>SCECO</v>
      </c>
      <c r="J4" s="151" t="str">
        <f>IFERROR(VLOOKUP(D4,DB!A:G,7,0),"")</f>
        <v>Dead</v>
      </c>
      <c r="K4" s="151" t="s">
        <v>39124</v>
      </c>
      <c r="L4" s="151" t="str">
        <f>IFERROR(VLOOKUP(D4,DB!A:I,9,0),"")</f>
        <v>Latis</v>
      </c>
    </row>
    <row r="5" spans="1:13" ht="15">
      <c r="A5" s="151" t="s">
        <v>39125</v>
      </c>
      <c r="B5" s="151" t="str">
        <f>IFERROR(VLOOKUP(D5,DB!A:K,11,0),"")</f>
        <v>R5</v>
      </c>
      <c r="C5" s="151">
        <v>1</v>
      </c>
      <c r="D5" s="151" t="s">
        <v>33920</v>
      </c>
      <c r="E5" s="151" t="s">
        <v>39021</v>
      </c>
      <c r="F5" s="152">
        <v>45964.131828703707</v>
      </c>
      <c r="G5" s="153">
        <f ca="1">IFERROR(NOW()-F5,"")</f>
        <v>0.10721539351652609</v>
      </c>
      <c r="H5" s="152">
        <v>45964.125925925924</v>
      </c>
      <c r="I5" s="151" t="str">
        <f>IFERROR(VLOOKUP(D5,DB!A:F,6,0),"")</f>
        <v>Generator-SG</v>
      </c>
      <c r="J5" s="151" t="str">
        <f>IFERROR(VLOOKUP(D5,DB!A:G,7,0),"")</f>
        <v>Vandalized</v>
      </c>
      <c r="K5" s="151" t="s">
        <v>39126</v>
      </c>
      <c r="L5" s="151" t="str">
        <f>IFERROR(VLOOKUP(D5,DB!A:I,9,0),"")</f>
        <v>Latis</v>
      </c>
    </row>
    <row r="6" spans="1:13" ht="15">
      <c r="A6" s="151" t="s">
        <v>39127</v>
      </c>
      <c r="B6" s="151" t="str">
        <f>IFERROR(VLOOKUP(D6,DB!A:K,11,0),"")</f>
        <v>R5</v>
      </c>
      <c r="C6" s="151">
        <v>1</v>
      </c>
      <c r="D6" s="151" t="s">
        <v>36021</v>
      </c>
      <c r="E6" s="151" t="s">
        <v>39021</v>
      </c>
      <c r="F6" s="152">
        <v>45964.229745370372</v>
      </c>
      <c r="G6" s="153">
        <f ca="1">IFERROR(NOW()-F6,"")</f>
        <v>9.2987268508295529E-3</v>
      </c>
      <c r="H6" s="152">
        <v>45964.223807870374</v>
      </c>
      <c r="I6" s="151" t="str">
        <f>IFERROR(VLOOKUP(D6,DB!A:F,6,0),"")</f>
        <v>Generator-SG</v>
      </c>
      <c r="J6" s="151" t="str">
        <f>IFERROR(VLOOKUP(D6,DB!A:G,7,0),"")</f>
        <v>Vandalized</v>
      </c>
      <c r="K6" s="151" t="s">
        <v>39128</v>
      </c>
      <c r="L6" s="151" t="str">
        <f>IFERROR(VLOOKUP(D6,DB!A:I,9,0),"")</f>
        <v>Latis</v>
      </c>
    </row>
    <row r="7" spans="1:13" ht="15">
      <c r="A7" s="151"/>
      <c r="B7" s="151" t="str">
        <f>IFERROR(VLOOKUP(D7,DB!A:K,11,0),"")</f>
        <v/>
      </c>
      <c r="C7" s="151"/>
      <c r="D7" s="174"/>
      <c r="E7" s="151"/>
      <c r="F7" s="152"/>
      <c r="G7" s="153">
        <f ca="1">IFERROR(NOW()-F7,"")</f>
        <v>45964.239044097223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45964.239044097223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45964.239044097223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45964.239044097223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45964.239044097223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45964.239044097223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45964.239044097223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45964.239044097223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45964.239044097223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45964.239044097223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45964.239044097223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45964.239044097223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45964.239044097223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45964.239044097223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45964.239044097223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45964.239044097223</v>
      </c>
      <c r="H22" s="152"/>
      <c r="I22" s="151" t="str">
        <f>IFERROR(VLOOKUP(D22,DB!A:F,6,0),"")</f>
        <v/>
      </c>
      <c r="J22" s="151" t="str">
        <f>IFERROR(VLOOKUP(D22,DB!A:G,7,0),"")</f>
        <v/>
      </c>
      <c r="K22" s="151"/>
      <c r="L22" s="151" t="str">
        <f>IFERROR(VLOOKUP(D22,DB!A:I,9,0),"")</f>
        <v/>
      </c>
    </row>
    <row r="23" spans="1:12" ht="15">
      <c r="A23" s="151"/>
      <c r="B23" s="151" t="str">
        <f>IFERROR(VLOOKUP(D23,DB!A:K,11,0),"")</f>
        <v/>
      </c>
      <c r="C23" s="151"/>
      <c r="D23"/>
      <c r="E23" s="151"/>
      <c r="F23" s="152"/>
      <c r="G23" s="153">
        <f ca="1">IFERROR(NOW()-F23,"")</f>
        <v>45964.239044097223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45964.239044097223</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45964.239044097223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45964.239044097223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45964.239044097223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45964.239044097223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45964.239044097223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45964.239044097223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45964.239044097223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45964.239044097223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45964.239044097223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45964.239044097223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45964.239044097223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45964.239044097223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45964.239044097223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45964.239044097223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45964.239044097223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45964.239044097223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45964.239044097223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45964.239044097223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45964.239044097223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45964.239044097223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45964.239044097223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45964.239044097223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45964.239044097223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45964.239044097223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45964.239044097223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45964.239044097223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45964.239044097223</v>
      </c>
      <c r="H51" s="152"/>
      <c r="I51" s="151" t="str">
        <f>IFERROR(VLOOKUP(D51,DB!A:F,6,0),"")</f>
        <v/>
      </c>
      <c r="J51" s="151" t="str">
        <f>IFERROR(VLOOKUP(D51,DB!A:G,7,0),"")</f>
        <v/>
      </c>
      <c r="K51" s="151"/>
      <c r="L51" s="151" t="str">
        <f>IFERROR(VLOOKUP(D51,DB!A:I,9,0),"")</f>
        <v/>
      </c>
    </row>
    <row r="52" spans="1:12" ht="15">
      <c r="A52" s="157"/>
      <c r="B52" s="157" t="str">
        <f>IFERROR(VLOOKUP(D52,DB!A:K,11,0),"")</f>
        <v/>
      </c>
      <c r="C52" s="157"/>
      <c r="D52" s="157"/>
      <c r="E52" s="157"/>
      <c r="F52" s="158"/>
      <c r="G52" s="159">
        <f ca="1">IFERROR(NOW()-F52,"")</f>
        <v>45964.239044097223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45964.239044097223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45964.239044097223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45964.239044097223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45964.239044097223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45964.239044097223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45964.239044097223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45964.239044097223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45964.239044097223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45964.239044097223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45964.239044097223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45964.239044097223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45964.239044097223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45964.239044097223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45964.239044097223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45964.239044097223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45964.239044097223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45964.239044097223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45964.239044097223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45964.239044097223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45964.239044097223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45964.239044097223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45964.239044097223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45964.239044097223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45964.239044097223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45964.239044097223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45964.239044097223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45964.239044097223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45964.239044097223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45964.239044097223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45964.239044097223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45964.239044097223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45964.239044097223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45964.239044097223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45964.239044097223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45964.239044097223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45964.239044097223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45964.239044097223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45964.239044097223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45964.239044097223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45964.239044097223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45964.239044097223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45964.239044097223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45964.239044097223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45964.239044097223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45964.239044097223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45964.239044097223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45964.239044097223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45964.239044097223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45964.239044097223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45964.239044097223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45964.239044097223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45964.239044097223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45964.239044097223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45964.239044097223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45964.239044097223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45964.239044097223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45964.239044097223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45964.239044097223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45964.239044097223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45964.239044097223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45964.239044097223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45964.239044097223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45964.239044097223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45964.239044097223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45964.239044097223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45964.239044097223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45964.239044097223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45964.239044097223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45964.239044097223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45964.239044097223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45964.239044097223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45964.239044097223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45964.239044097223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45964.239044097223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45964.239044097223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45964.239044097223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45964.239044097223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45964.239044097223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45964.239044097223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45964.239044097223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45964.239044097223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45964.239044097223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45964.239044097223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45964.239044097223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45964.239044097223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45964.239044097223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45964.239044097223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45964.239044097223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45964.239044097223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45964.239044097223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45964.239044097223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45964.239044097223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45964.239044097223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45964.239044097223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45964.239044097223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45964.239044097223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45964.239044097223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45964.239044097223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45964.239044097223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45964.239044097223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45964.239044097223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45964.239044097223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45964.239044097223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45964.239044097223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45964.239044097223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45964.239044097223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45964.239044097223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45964.239044097223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45964.239044097223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45964.239044097223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45964.239044097223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45964.239044097223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45964.239044097223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45964.239044097223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45964.239044097223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45964.239044097223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45964.239044097223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45964.239044097223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45964.239044097223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45964.239044097223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45964.239044097223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45964.239044097223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45964.239044097223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45964.239044097223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45964.239044097223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45964.239044097223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45964.239044097223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45964.239044097223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45964.239044097223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45964.239044097223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45964.239044097223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45964.239044097223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45964.239044097223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45964.239044097223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45964.239044097223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45964.239044097223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45964.239044097223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45964.239044097223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45964.239044097223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45964.239044097223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45964.239044097223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45964.239044097223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45964.239044097223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45964.239044097223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45964.239044097223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45964.239044097223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45964.239044097223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45964.239044097223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45964.239044097223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45964.239044097223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45964.239044097223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45964.239044097223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45964.239044097223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45964.239044097223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45964.239044097223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45964.239044097223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45964.239044097223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45964.239044097223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45964.239044097223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45964.239044097223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45964.239044097223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45964.239044097223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45964.239044097223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45964.239044097223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45964.239044097223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45964.239044097223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45964.239044097223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45964.239044097223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45964.239044097223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45964.239044097223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45964.239044097223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45964.239044097223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45964.239044097223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45964.239044097223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45964.239044097223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45964.239044097223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45964.239044097223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45964.239044097223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45964.239044097223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45964.239044097223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45964.239044097223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45964.239044097223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45964.239044097223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45964.239044097223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45964.239044097223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45964.239044097223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45964.239044097223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45964.239044097223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45964.239044097223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45964.239044097223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45964.239044097223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45964.239044097223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45964.239044097223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45964.239044097223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45964.239044097223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45964.239044097223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45964.239044097223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45964.239044097223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45964.239044097223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45964.239044097223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45964.239044097223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45964.239044097223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45964.239044097223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45964.239044097223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45964.239044097223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45964.239044097223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45964.239044097223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45964.239044097223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45964.239044097223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45964.239044097223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45964.239044097223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45964.239044097223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45964.239044097223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45964.239044097223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45964.239044097223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45964.239044097223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45964.239044097223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45964.239044097223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45964.239044097223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45964.239044097223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45964.239044097223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45964.239044097223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45964.239044097223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45964.239044097223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45964.239044097223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45964.239044097223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45964.239044097223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45964.239044097223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45964.239044097223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45964.239044097223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45964.239044097223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45964.239044097223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45964.239044097223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45964.239044097223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45964.239044097223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45964.239044097223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45964.239044097223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45964.239044097223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45964.239044097223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45964.239044097223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45964.239044097223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45964.239044097223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45964.239044097223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45964.239044097223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45964.239044097223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45964.239044097223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45964.239044097223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45964.239044097223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45964.239044097223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45964.239044097223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45964.239044097223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45964.239044097223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45964.239044097223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45964.239044097223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45964.239044097223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45964.239044097223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45964.239044097223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45964.239044097223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45964.239044097223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45964.239044097223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45964.239044097223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45964.239044097223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45964.239044097223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45964.239044097223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45964.239044097223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45964.239044097223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45964.239044097223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45964.239044097223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45964.239044097223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45964.239044097223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45964.239044097223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45964.239044097223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45964.239044097223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45964.239044097223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45964.239044097223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45964.239044097223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45964.239044097223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45964.239044097223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45964.239044097223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45964.239044097223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45964.239044097223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45964.239044097223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45964.239044097223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45964.239044097223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45964.239044097223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45964.239044097223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45964.239044097223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45964.239044097223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45964.239044097223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45964.239044097223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45964.239044097223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45964.239044097223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45964.239044097223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45964.239044097223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45964.239044097223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45964.239044097223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45964.239044097223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45964.239044097223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45964.239044097223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45964.239044097223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45964.239044097223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45964.239044097223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45964.239044097223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45964.239044097223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45964.239044097223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45964.239044097223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45964.239044097223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45964.239044097223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45964.239044097223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45964.239044097223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45964.239044097223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45964.239044097223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45964.239044097223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45964.239044097223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45964.239044097223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45964.239044097223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45964.239044097223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45964.239044097223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45964.239044097223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45964.239044097223</v>
      </c>
      <c r="H372" s="158"/>
      <c r="I372" s="157" t="str">
        <f>IFERROR(VLOOKUP(D372,DB!A:F,6,0),"")</f>
        <v/>
      </c>
      <c r="J372" s="157" t="str">
        <f>IFERROR(VLOOKUP(D372,DB!A:G,7,0),"")</f>
        <v/>
      </c>
      <c r="K372" s="157"/>
      <c r="L372" s="157" t="str">
        <f>IFERROR(VLOOKUP(D372,DB!A:I,9,0),"")</f>
        <v/>
      </c>
    </row>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82" ht="15"/>
    <row r="483" ht="15"/>
    <row r="485" ht="15"/>
    <row r="486" ht="15"/>
    <row r="487" ht="15"/>
    <row r="488" ht="15"/>
    <row r="490" ht="15"/>
    <row r="491" ht="15"/>
    <row r="498" ht="15"/>
    <row r="499" ht="15"/>
    <row r="500" ht="15"/>
    <row r="501" ht="15"/>
    <row r="502" ht="15"/>
    <row r="503" ht="15"/>
    <row r="506" ht="15"/>
    <row r="507" ht="15"/>
    <row r="508" ht="15"/>
    <row r="509" ht="15"/>
    <row r="510" ht="15"/>
    <row r="511" ht="15"/>
    <row r="512" ht="15"/>
    <row r="513"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3" ht="15"/>
    <row r="574" ht="15"/>
    <row r="611" ht="15"/>
    <row r="612" ht="15"/>
    <row r="613" ht="15"/>
    <row r="614" ht="15"/>
    <row r="615" ht="15"/>
    <row r="616" ht="15"/>
    <row r="617" ht="15"/>
    <row r="618" ht="15"/>
    <row r="619" ht="15"/>
    <row r="620"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5" ht="15"/>
    <row r="706"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910" ht="15"/>
    <row r="911" ht="15"/>
    <row r="912" ht="15"/>
    <row r="913" ht="15"/>
    <row r="914" ht="15"/>
    <row r="915" ht="15"/>
    <row r="921" ht="15"/>
    <row r="922" ht="15"/>
    <row r="923" ht="15"/>
    <row r="924" ht="15"/>
    <row r="925" ht="15"/>
    <row r="926" ht="15"/>
    <row r="927"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8" ht="15"/>
    <row r="979" ht="15"/>
    <row r="985" ht="15"/>
    <row r="986" ht="15"/>
    <row r="988" ht="15"/>
    <row r="989" ht="15"/>
    <row r="990" ht="15"/>
    <row r="991" ht="15"/>
    <row r="992" ht="15"/>
    <row r="993" ht="15"/>
    <row r="994" ht="15"/>
    <row r="996"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7" ht="15"/>
    <row r="1068" ht="15"/>
    <row r="1069" ht="15"/>
    <row r="1070" ht="15"/>
    <row r="1071" ht="15"/>
    <row r="1072" ht="15"/>
    <row r="1073"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3" ht="15"/>
    <row r="1096" ht="15"/>
    <row r="1097" ht="15"/>
    <row r="1098" ht="15"/>
    <row r="1099" ht="15"/>
    <row r="1100" ht="15"/>
    <row r="1101" ht="15"/>
    <row r="1102" ht="15"/>
    <row r="1104" ht="15"/>
    <row r="1105" ht="15"/>
    <row r="1106" ht="15"/>
    <row r="1107" ht="15"/>
    <row r="1108" ht="15"/>
    <row r="1109" ht="15"/>
    <row r="1110" ht="15"/>
    <row r="1111" ht="15"/>
    <row r="1112" ht="15"/>
    <row r="1113" ht="15"/>
    <row r="1114" ht="15"/>
    <row r="1116" ht="15"/>
    <row r="1117" ht="15"/>
    <row r="1118" ht="15"/>
    <row r="1119" ht="15"/>
    <row r="1120" ht="15"/>
    <row r="1121" ht="15"/>
    <row r="1122" ht="15"/>
    <row r="1123" ht="15"/>
    <row r="1124" ht="15"/>
    <row r="1125" ht="15"/>
    <row r="1133" ht="15"/>
    <row r="1134" ht="15"/>
    <row r="1137" ht="15"/>
    <row r="1138" ht="15"/>
    <row r="1139" ht="15"/>
    <row r="1140" ht="15"/>
    <row r="1141" ht="15"/>
    <row r="1142" ht="15"/>
    <row r="1143" ht="15"/>
    <row r="1144" ht="15"/>
    <row r="1147" ht="15"/>
    <row r="1148" ht="15"/>
    <row r="1149" ht="15"/>
    <row r="1150" ht="15"/>
    <row r="1151" ht="15"/>
    <row r="1152" ht="15"/>
    <row r="1153" ht="15"/>
    <row r="1154" ht="15"/>
    <row r="1155" ht="15"/>
    <row r="1156" ht="15"/>
    <row r="1157" ht="15"/>
    <row r="1158" ht="15"/>
    <row r="1160" ht="15"/>
    <row r="1161" ht="15"/>
    <row r="1162" ht="15"/>
    <row r="1165" ht="15"/>
    <row r="1167" ht="15"/>
    <row r="1169" ht="15"/>
    <row r="1172" ht="15"/>
    <row r="1173" ht="15"/>
    <row r="1174" ht="15"/>
    <row r="1176" ht="15"/>
    <row r="1178" ht="15"/>
    <row r="1179" ht="15"/>
    <row r="1180" ht="15"/>
    <row r="1181" ht="15"/>
    <row r="1182" ht="15"/>
    <row r="1184" ht="15"/>
    <row r="1185" ht="15"/>
    <row r="1186" ht="15"/>
    <row r="1187" ht="15"/>
    <row r="1189" ht="15"/>
    <row r="1191" ht="15"/>
    <row r="1192" ht="15"/>
    <row r="1194" ht="15"/>
    <row r="1195" ht="15"/>
    <row r="1196" ht="15"/>
    <row r="1197" ht="15"/>
    <row r="1199" ht="15"/>
    <row r="1201" ht="15"/>
    <row r="1202" ht="15"/>
    <row r="1203" ht="15"/>
    <row r="1204" ht="15"/>
    <row r="1206" ht="15"/>
    <row r="1207" ht="15"/>
    <row r="1208" ht="15"/>
    <row r="1209" ht="15"/>
    <row r="1210" ht="15"/>
    <row r="1211" ht="15"/>
    <row r="1212" ht="15"/>
    <row r="1215" ht="15"/>
    <row r="1217" ht="15"/>
    <row r="1218" ht="15"/>
    <row r="1219" ht="15"/>
    <row r="1220" ht="15"/>
    <row r="1221" ht="15"/>
    <row r="1222" ht="15"/>
    <row r="1223" ht="15"/>
    <row r="1224" ht="15"/>
    <row r="1227" ht="15"/>
    <row r="1228" ht="15"/>
    <row r="1230" ht="15"/>
    <row r="1232" ht="15"/>
    <row r="1233" ht="15"/>
    <row r="1234" ht="15"/>
    <row r="1235" ht="15"/>
    <row r="1236" ht="15"/>
    <row r="1240" ht="15"/>
    <row r="1241" ht="15"/>
    <row r="1243" ht="15"/>
    <row r="1244" ht="15"/>
    <row r="1247" ht="15"/>
    <row r="1248" ht="15"/>
    <row r="1252" ht="15"/>
    <row r="1259" ht="15"/>
    <row r="1261" ht="15"/>
    <row r="1262" ht="15"/>
    <row r="1263" ht="15"/>
    <row r="1270" ht="15"/>
    <row r="1271" ht="15"/>
  </sheetData>
  <dataValidations count="2">
    <dataValidation allowBlank="1" showInputMessage="1" showErrorMessage="1" sqref="E1" xr:uid="{920C6338-E771-4DAE-8C89-92A9093EA4DE}"/>
    <dataValidation type="list" allowBlank="1" showInputMessage="1" showErrorMessage="1" sqref="E2:E3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39129</v>
      </c>
      <c r="B2" s="169" t="str">
        <f>IFERROR(VLOOKUP(D2,DB!A:K,11,0),"")</f>
        <v>R6</v>
      </c>
      <c r="C2" s="170">
        <v>1</v>
      </c>
      <c r="D2" s="169" t="s">
        <v>30770</v>
      </c>
      <c r="E2" s="102" t="s">
        <v>39021</v>
      </c>
      <c r="F2" s="175">
        <v>45964.139004629629</v>
      </c>
      <c r="G2" s="115">
        <f t="shared" ref="G2:G18" ca="1" si="0">IFERROR(NOW()-F2,"-")</f>
        <v>0.10003946759388782</v>
      </c>
      <c r="H2" s="171">
        <v>45964.083634259259</v>
      </c>
      <c r="I2" s="169" t="str">
        <f>IFERROR(VLOOKUP(D2,DB!A:F,6,0),"")</f>
        <v>SCECO</v>
      </c>
      <c r="J2" s="169" t="str">
        <f>IFERROR(VLOOKUP(D2,DB!A:G,7,0),"")</f>
        <v>Vandalized</v>
      </c>
      <c r="K2" s="172" t="s">
        <v>39130</v>
      </c>
      <c r="L2" s="173" t="str">
        <f>IFERROR(VLOOKUP(D2,DB!A:I,9,0),"")</f>
        <v>Latis</v>
      </c>
    </row>
    <row r="3" spans="1:16383" ht="31.5" customHeight="1">
      <c r="A3" s="168"/>
      <c r="B3" s="169" t="str">
        <f>IFERROR(VLOOKUP(C3,DB!A:K,11,0),"")</f>
        <v/>
      </c>
      <c r="C3" s="169"/>
      <c r="D3" s="169"/>
      <c r="E3" s="102"/>
      <c r="F3" s="171"/>
      <c r="G3" s="115">
        <f t="shared" ca="1" si="0"/>
        <v>45964.239044097223</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45964.239044097223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45964.239044097223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45964.239044097223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45964.239044097223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45964.239044097223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45964.239044097223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45964.239044097223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45964.239044097223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45964.239044097223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45964.239044097223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45964.239044097223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45964.239044097223</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45964.239044097223</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45964.239044097223</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45964.239044097223</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45964.239044097223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45964.239044097223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45964.239044097223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45964.239044097223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45964.239044097223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45964.239044097223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45964.239044097223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45964.239044097223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45964.239044097223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45964.239044097223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45964.239044097223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45964.239044097223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45964.239044097223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45964.239044097223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45964.239044097223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45964.239044097223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45964.239044097223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45964.239044097223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45964.239044097223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45964.239044097223</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2025-11-03T02:45:42Z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