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29" documentId="13_ncr:1_{F6CB121F-512D-4AA6-A0C1-0FB36C537598}" xr6:coauthVersionLast="47" xr6:coauthVersionMax="47" xr10:uidLastSave="{B44F64A3-F07F-4DAE-8E75-220445E91EA1}"/>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<sst xmlns="http://schemas.openxmlformats.org/spreadsheetml/2006/main" count="180318" uniqueCount="39129">
  <si>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</si>
  <si>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</si>
  <si>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</si>
  <si>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</si>
  <si>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</si>
  <si>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</si>
  <si>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</si>
  <si>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</si>
  <si>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</si>
  <si>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</si>
  <si>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</si>
  <si>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</si>
  <si>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</si>
  <si>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</si>
  <si>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</si>
  <si>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</si>
  <si>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</si>
  <si>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</si>
  <si>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</si>
  <si>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</si>
  <si>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</si>
  <si>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</si>
  <si>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</si>
  <si>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</si>
  <si>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</si>
  <si>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</si>
  <si>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</si>
  <si>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</si>
  <si>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</si>
  <si>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</si>
  <si>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</si>
  <si>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</si>
  <si>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</si>
  <si>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</si>
  <si>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</si>
  <si>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</si>
  <si>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</si>
  <si>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</si>
  <si>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</si>
  <si>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</si>
  <si>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</si>
  <si>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</si>
  <si>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</si>
  <si>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</si>
  <si>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</si>
  <si>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</si>
  <si>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</si>
  <si>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</si>
  <si>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</si>
  <si>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</si>
  <si>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</si>
  <si>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</si>
  <si>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</si>
  <si>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</si>
  <si>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</si>
  <si>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</si>
  <si>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</si>
  <si>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</si>
  <si>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</si>
  <si>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</si>
  <si>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</si>
  <si>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</si>
  <si>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</si>
  <si>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</si>
  <si>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</si>
  <si>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</si>
  <si>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</si>
  <si>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</si>
  <si>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</si>
  <si>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</si>
  <si>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</si>
  <si>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</si>
  <si>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</si>
  <si>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</si>
  <si>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</si>
  <si>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</si>
  <si>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</si>
  <si>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</si>
  <si>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</si>
  <si>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</si>
  <si>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</si>
  <si>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</si>
  <si>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</si>
  <si>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</si>
  <si>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</si>
  <si>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</si>
  <si>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</si>
  <si>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</si>
  <si>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</si>
  <si>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</si>
  <si>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</si>
  <si>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</si>
  <si>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</si>
  <si>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</si>
  <si>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</si>
  <si>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</si>
  <si>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</si>
  <si>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</si>
  <si>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</si>
  <si>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</si>
  <si>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</si>
  <si>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</si>
  <si>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</si>
  <si>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</si>
  <si>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</si>
  <si>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</si>
  <si>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</si>
  <si>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</si>
  <si>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</si>
  <si>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</si>
  <si>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</si>
  <si>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</si>
  <si>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</si>
  <si>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</si>
  <si>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</si>
  <si>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</si>
  <si>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</si>
  <si>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</si>
  <si>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</si>
  <si>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</si>
  <si>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</si>
  <si>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</si>
  <si>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</si>
  <si>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</si>
  <si>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</si>
  <si>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</si>
  <si>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</si>
  <si>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</si>
  <si>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</si>
  <si>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</si>
  <si>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</si>
  <si>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</si>
  <si>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</si>
  <si>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</si>
  <si>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</si>
  <si>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</si>
  <si>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</si>
  <si>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</si>
  <si>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</si>
  <si>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</si>
  <si>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</si>
  <si>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</si>
  <si>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</si>
  <si>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</si>
  <si>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</si>
  <si>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</si>
  <si>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</si>
  <si>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</si>
  <si>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</si>
  <si>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</si>
  <si>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</si>
  <si>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</si>
  <si>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</si>
  <si>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</si>
  <si>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</si>
  <si>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</si>
  <si>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</si>
  <si>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</si>
  <si>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</si>
  <si>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</si>
  <si>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</si>
  <si>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</si>
  <si>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</si>
  <si>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</si>
  <si>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</si>
  <si>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</si>
  <si>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</si>
  <si>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</si>
  <si>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</si>
  <si>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</si>
  <si>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</si>
  <si>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</si>
  <si>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</si>
  <si>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</si>
  <si>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</si>
  <si>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</si>
  <si>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</si>
  <si>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</si>
  <si>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</si>
  <si>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</si>
  <si>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</si>
  <si>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</si>
  <si>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</si>
  <si>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</si>
  <si>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</si>
  <si>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</si>
  <si>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</si>
  <si>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</si>
  <si>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</si>
  <si>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</si>
  <si>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</si>
  <si>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</si>
  <si>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</si>
  <si>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</si>
  <si>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</si>
  <si>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</si>
  <si>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</si>
  <si>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</si>
  <si>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</si>
  <si>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</si>
  <si>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</si>
  <si>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</si>
  <si>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</si>
  <si>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</si>
  <si>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</si>
  <si>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</si>
  <si>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</si>
  <si>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</si>
  <si>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</si>
  <si>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</si>
  <si>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</si>
  <si>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</si>
  <si>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</si>
  <si>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</si>
  <si>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</si>
  <si>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</si>
  <si>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</si>
  <si>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</si>
  <si>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</si>
  <si>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</si>
  <si>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</si>
  <si>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</si>
  <si>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</si>
  <si>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</si>
  <si>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</si>
  <si>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</si>
  <si>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</si>
  <si>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</si>
  <si>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</si>
  <si>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</si>
  <si>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</si>
  <si>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</si>
  <si>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</si>
  <si>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</si>
  <si>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</si>
  <si>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</si>
  <si>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</si>
  <si>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</si>
  <si>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</si>
  <si>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</si>
  <si>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</si>
  <si>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</si>
  <si>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</si>
  <si>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</si>
  <si>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</si>
  <si>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</si>
  <si>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</si>
  <si>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</si>
  <si>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</si>
  <si>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</si>
  <si>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</si>
  <si>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</si>
  <si>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</si>
  <si>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</si>
  <si>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</si>
  <si>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</si>
  <si>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</si>
  <si>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</si>
  <si>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</si>
  <si>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</si>
  <si>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</si>
  <si>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</si>
  <si>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</si>
  <si>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</si>
  <si>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</si>
  <si>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</si>
  <si>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</si>
  <si>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</si>
  <si>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</si>
  <si>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</si>
  <si>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</si>
  <si>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</si>
  <si>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</si>
  <si>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</si>
  <si>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</si>
  <si>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</si>
  <si>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</si>
  <si>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</si>
  <si>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</si>
  <si>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</si>
  <si>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</si>
  <si>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</si>
  <si>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</si>
  <si>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</si>
  <si>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</si>
  <si>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</si>
  <si>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</si>
  <si>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</si>
  <si>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</si>
  <si>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</si>
  <si>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</si>
  <si>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</si>
  <si>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</si>
  <si>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</si>
  <si>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</si>
  <si>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</si>
  <si>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</si>
  <si>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</si>
  <si>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</si>
  <si>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</si>
  <si>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</si>
  <si>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</si>
  <si>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</si>
  <si>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</si>
  <si>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</si>
  <si>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</si>
  <si>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</si>
  <si>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</si>
  <si>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</si>
  <si>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</si>
  <si>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</si>
  <si>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</si>
  <si>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</si>
  <si>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</si>
  <si>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</si>
  <si>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</si>
  <si>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</si>
  <si>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</si>
  <si>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</si>
  <si>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</si>
  <si>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</si>
  <si>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</si>
  <si>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</si>
  <si>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</si>
  <si>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</si>
  <si>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</si>
  <si>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</si>
  <si>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</si>
  <si>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</si>
  <si>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</si>
  <si>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</si>
  <si>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</si>
  <si>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</si>
  <si>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</si>
  <si>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</si>
  <si>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</si>
  <si>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</si>
  <si>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</si>
  <si>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</si>
  <si>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</si>
  <si>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</si>
  <si>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</si>
  <si>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</si>
  <si>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</si>
  <si>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</si>
  <si>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</si>
  <si>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</si>
  <si>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</si>
  <si>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</si>
  <si>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</si>
  <si>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</si>
  <si>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</si>
  <si>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</si>
  <si>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</si>
  <si>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</si>
  <si>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</si>
  <si>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</si>
  <si>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</si>
  <si>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</si>
  <si>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</si>
  <si>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</si>
  <si>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</si>
  <si>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</si>
  <si>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</si>
  <si>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</si>
  <si>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</si>
  <si>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</si>
  <si>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</si>
  <si>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</si>
  <si>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</si>
  <si>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</si>
  <si>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</si>
  <si>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</si>
  <si>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</si>
  <si>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</si>
  <si>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</si>
  <si>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</si>
  <si>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</si>
  <si>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</si>
  <si>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</si>
  <si>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</si>
  <si>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</si>
  <si>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</si>
  <si>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</si>
  <si>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</si>
  <si>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</si>
  <si>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</si>
  <si>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</si>
  <si>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</si>
  <si>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</si>
  <si>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</si>
  <si>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</si>
  <si>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</si>
  <si>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</si>
  <si>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</si>
  <si>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</si>
  <si>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</si>
  <si>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</si>
  <si>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</si>
  <si>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</si>
  <si>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</si>
  <si>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</si>
  <si>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</si>
  <si>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</si>
  <si>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</si>
  <si>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</si>
  <si>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</si>
  <si>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</si>
  <si>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</si>
  <si>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</si>
  <si>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</si>
  <si>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</si>
  <si>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</si>
  <si>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</si>
  <si>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</si>
  <si>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</si>
  <si>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</si>
  <si>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</si>
  <si>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</si>
  <si>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</si>
  <si>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</si>
  <si>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</si>
  <si>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</si>
  <si>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</si>
  <si>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</si>
  <si>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</si>
  <si>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</si>
  <si>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</si>
  <si>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</si>
  <si>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</si>
  <si>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</si>
  <si>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</si>
  <si>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</si>
  <si>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</si>
  <si>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</si>
  <si>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</si>
  <si>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</si>
  <si>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</si>
  <si>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</si>
  <si>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</si>
  <si>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</si>
  <si>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</si>
  <si>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</si>
  <si>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</si>
  <si>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</si>
  <si>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</si>
  <si>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</si>
  <si>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</si>
  <si>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</si>
  <si>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</si>
  <si>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</si>
  <si>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</si>
  <si>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</si>
  <si>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</si>
  <si>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</si>
  <si>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</si>
  <si>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</si>
  <si>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</si>
  <si>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</si>
  <si>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</si>
  <si>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</si>
  <si>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</si>
  <si>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</si>
  <si>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</si>
  <si>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</si>
  <si>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</si>
  <si>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</si>
  <si>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</si>
  <si>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</si>
  <si>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</si>
  <si>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</si>
  <si>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</si>
  <si>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</si>
  <si>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</si>
  <si>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</si>
  <si>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</si>
  <si>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</si>
  <si>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</si>
  <si>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</si>
  <si>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</si>
  <si>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</si>
  <si>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</si>
  <si>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</si>
  <si>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</si>
  <si>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</si>
  <si>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</si>
  <si>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</si>
  <si>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</si>
  <si>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</si>
  <si>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</si>
  <si>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</si>
  <si>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</si>
  <si>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</si>
  <si>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</si>
  <si>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</si>
  <si>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</si>
  <si>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</si>
  <si>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</si>
  <si>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</si>
  <si>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</si>
  <si>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</si>
  <si>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</si>
  <si>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</si>
  <si>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</si>
  <si>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</si>
  <si>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</si>
  <si>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</si>
  <si>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</si>
  <si>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</si>
  <si>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</si>
  <si>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</si>
  <si>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</si>
  <si>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</si>
  <si>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</si>
  <si>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</si>
  <si>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</si>
  <si>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</si>
  <si>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</si>
  <si>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</si>
  <si>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</si>
  <si>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</si>
  <si>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</si>
  <si>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</si>
  <si>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</si>
  <si>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</si>
  <si>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</si>
  <si>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</si>
  <si>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</si>
  <si>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</si>
  <si>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</si>
  <si>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</si>
  <si>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</si>
  <si>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</si>
  <si>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</si>
  <si>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</si>
  <si>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</si>
  <si>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</si>
  <si>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</si>
  <si>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</si>
  <si>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</si>
  <si>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</si>
  <si>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</si>
  <si>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</si>
  <si>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</si>
  <si>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</si>
  <si>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</si>
  <si>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</si>
  <si>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</si>
  <si>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</si>
  <si>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</si>
  <si>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</si>
  <si>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</si>
  <si>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</si>
  <si>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</si>
  <si>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</si>
  <si>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</si>
  <si>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</si>
  <si>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</si>
  <si>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</si>
  <si>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</si>
  <si>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</si>
  <si>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</si>
  <si>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</si>
  <si>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</si>
  <si>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</si>
  <si>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</si>
  <si>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</si>
  <si>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</si>
  <si>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</si>
  <si>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</si>
  <si>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</si>
  <si>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</si>
  <si>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</si>
  <si>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</si>
  <si>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</si>
  <si>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</si>
  <si>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</si>
  <si>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</si>
  <si>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</si>
  <si>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</si>
  <si>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</si>
  <si>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</si>
  <si>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</si>
  <si>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</si>
  <si>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</si>
  <si>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</si>
  <si>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</si>
  <si>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</si>
  <si>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</si>
  <si>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</si>
  <si>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</si>
  <si>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</si>
  <si>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</si>
  <si>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</si>
  <si>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</si>
  <si>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</si>
  <si>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</si>
  <si>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</si>
  <si>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</si>
  <si>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</si>
  <si>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</si>
  <si>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</si>
  <si>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</si>
  <si>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</si>
  <si>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</si>
  <si>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</si>
  <si>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</si>
  <si>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</si>
  <si>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</si>
  <si>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</si>
  <si>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</si>
  <si>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</si>
  <si>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</si>
  <si>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</si>
  <si>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</si>
  <si>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</si>
  <si>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</si>
  <si>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</si>
  <si>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</si>
  <si>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</si>
  <si>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</si>
  <si>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</si>
  <si>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</si>
  <si>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</si>
  <si>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</si>
  <si>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</si>
  <si>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</si>
  <si>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</si>
  <si>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</si>
  <si>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</si>
  <si>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</si>
  <si>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</si>
  <si>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</si>
  <si>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</si>
  <si>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</si>
  <si>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</si>
  <si>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</si>
  <si>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</si>
  <si>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</si>
  <si>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</si>
  <si>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</si>
  <si>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</si>
  <si>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</si>
  <si>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</si>
  <si>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</si>
  <si>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</si>
  <si>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</si>
  <si>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</si>
  <si>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</si>
  <si>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</si>
  <si>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</si>
  <si>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</si>
  <si>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</si>
  <si>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</si>
  <si>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</si>
  <si>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</si>
  <si>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</si>
  <si>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</si>
  <si>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</si>
  <si>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</si>
  <si>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</si>
  <si>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</si>
  <si>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</si>
  <si>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</si>
  <si>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</si>
  <si>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</si>
  <si>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</si>
  <si>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</si>
  <si>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</si>
  <si>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</si>
  <si>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</si>
  <si>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</si>
  <si>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</si>
  <si>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</si>
  <si>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</si>
  <si>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</si>
  <si>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</si>
  <si>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</si>
  <si>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</si>
  <si>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</si>
  <si>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</si>
  <si>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</si>
  <si>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</si>
  <si>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</si>
  <si>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</si>
  <si>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</si>
  <si>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</si>
  <si>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</si>
  <si>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</si>
  <si>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</si>
  <si>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</si>
  <si>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</si>
  <si>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</si>
  <si>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</si>
  <si>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</si>
  <si>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</si>
  <si>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</si>
  <si>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</si>
  <si>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</si>
  <si>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</si>
  <si>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</si>
  <si>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</si>
  <si>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</si>
  <si>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</si>
  <si>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</si>
  <si>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</si>
  <si>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</si>
  <si>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</si>
  <si>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</si>
  <si>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</si>
  <si>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</si>
  <si>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</si>
  <si>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</si>
  <si>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</si>
  <si>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</si>
  <si>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</si>
  <si>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</si>
  <si>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</si>
  <si>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</si>
  <si>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</si>
  <si>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</si>
  <si>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</si>
  <si>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</si>
  <si>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</si>
  <si>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</si>
  <si>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</si>
  <si>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</si>
  <si>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</si>
  <si>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</si>
  <si>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</si>
  <si>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</si>
  <si>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</si>
  <si>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</si>
  <si>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</si>
  <si>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</si>
  <si>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</si>
  <si>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</si>
  <si>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</si>
  <si>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</si>
  <si>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</si>
  <si>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</si>
  <si>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</si>
  <si>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</si>
  <si>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</si>
  <si>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</si>
  <si>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</si>
  <si>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</si>
  <si>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</si>
  <si>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</si>
  <si>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</si>
  <si>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</si>
  <si>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</si>
  <si>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</si>
  <si>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</si>
  <si>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</si>
  <si>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</si>
  <si>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</si>
  <si>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</si>
  <si>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</si>
  <si>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</si>
  <si>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</si>
  <si>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</si>
  <si>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</si>
  <si>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</si>
  <si>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</si>
  <si>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</si>
  <si>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</si>
  <si>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</si>
  <si>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</si>
  <si>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</si>
  <si>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</si>
  <si>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</si>
  <si>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</si>
  <si>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</si>
  <si>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</si>
  <si>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</si>
  <si>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</si>
  <si>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</si>
  <si>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</si>
  <si>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</si>
  <si>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</si>
  <si>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</si>
  <si>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</si>
  <si>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</si>
  <si>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</si>
  <si>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</si>
  <si>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</si>
  <si>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</si>
  <si>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</si>
  <si>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</si>
  <si>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</si>
  <si>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</si>
  <si>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</si>
  <si>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</si>
  <si>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</si>
  <si>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</si>
  <si>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</si>
  <si>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</si>
  <si>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</si>
  <si>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</si>
  <si>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</si>
  <si>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</si>
  <si>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</si>
  <si>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</si>
  <si>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</si>
  <si>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</si>
  <si>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</si>
  <si>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</si>
  <si>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</si>
  <si>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</si>
  <si>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</si>
  <si>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</si>
  <si>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</si>
  <si>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</si>
  <si>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</si>
  <si>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</si>
  <si>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</si>
  <si>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</si>
  <si>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</si>
  <si>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</si>
  <si>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</si>
  <si>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</si>
  <si>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</si>
  <si>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</si>
  <si>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</si>
  <si>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</si>
  <si>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</si>
  <si>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</si>
  <si>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</si>
  <si>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</si>
  <si>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</si>
  <si>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</si>
  <si>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</si>
  <si>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</si>
  <si>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</si>
  <si>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</si>
  <si>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</si>
  <si>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</si>
  <si>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</si>
  <si>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</si>
  <si>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</si>
  <si>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</si>
  <si>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</si>
  <si>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</si>
  <si>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</si>
  <si>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</si>
  <si>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</si>
  <si>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</si>
  <si>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</si>
  <si>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</si>
  <si>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</si>
  <si>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</si>
  <si>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</si>
  <si>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</si>
  <si>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</si>
  <si>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</si>
  <si>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</si>
  <si>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</si>
  <si>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</si>
  <si>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</si>
  <si>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</si>
  <si>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</si>
  <si>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</si>
  <si>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</si>
  <si>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</si>
  <si>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</si>
  <si>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</si>
  <si>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</si>
  <si>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</si>
  <si>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</si>
  <si>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</si>
  <si>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</si>
  <si>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</si>
  <si>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</si>
  <si>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</si>
  <si>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</si>
  <si>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</si>
  <si>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</si>
  <si>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</si>
  <si>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</si>
  <si>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</si>
  <si>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</si>
  <si>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</si>
  <si>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</si>
  <si>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</si>
  <si>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</si>
  <si>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</si>
  <si>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</si>
  <si>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</si>
  <si>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</si>
  <si>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</si>
  <si>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</si>
  <si>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</si>
  <si>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</si>
  <si>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</si>
  <si>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</si>
  <si>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</si>
  <si>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</si>
  <si>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</si>
  <si>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</si>
  <si>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</si>
  <si>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</si>
  <si>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</si>
  <si>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</si>
  <si>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</si>
  <si>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</si>
  <si>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</si>
  <si>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</si>
  <si>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</si>
  <si>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</si>
  <si>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</si>
  <si>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</si>
  <si>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</si>
  <si>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</si>
  <si>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</si>
  <si>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</si>
  <si>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</si>
  <si>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</si>
  <si>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</si>
  <si>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</si>
  <si>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</si>
  <si>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</si>
  <si>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</si>
  <si>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</si>
  <si>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</si>
  <si>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</si>
  <si>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</si>
  <si>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</si>
  <si>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</si>
  <si>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</si>
  <si>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</si>
  <si>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</si>
  <si>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</si>
  <si>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</si>
  <si>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</si>
  <si>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</si>
  <si>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</si>
  <si>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</si>
  <si>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</si>
  <si>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</si>
  <si>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</si>
  <si>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</si>
  <si>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</si>
  <si>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</si>
  <si>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</si>
  <si>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</si>
  <si>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</si>
  <si>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</si>
  <si>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</si>
  <si>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</si>
  <si>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</si>
  <si>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</si>
  <si>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</si>
  <si>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</si>
  <si>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</si>
  <si>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</si>
  <si>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</si>
  <si>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</si>
  <si>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</si>
  <si>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</si>
  <si>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</si>
  <si>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</si>
  <si>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</si>
  <si>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</si>
  <si>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</si>
  <si>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</si>
  <si>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</si>
  <si>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</si>
  <si>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</si>
  <si>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</si>
  <si>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</si>
  <si>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</si>
  <si>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</si>
  <si>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</si>
  <si>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</si>
  <si>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</si>
  <si>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</si>
  <si>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</si>
  <si>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</si>
  <si>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</si>
  <si>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</si>
  <si>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</si>
  <si>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</si>
  <si>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</si>
  <si>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</si>
  <si>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</si>
  <si>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</si>
  <si>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</si>
  <si>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</si>
  <si>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</si>
  <si>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</si>
  <si>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</si>
  <si>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</si>
  <si>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</si>
  <si>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</si>
  <si>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</si>
  <si>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</si>
  <si>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</si>
  <si>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</si>
  <si>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</si>
  <si>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</si>
  <si>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</si>
  <si>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</si>
  <si>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</si>
  <si>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</si>
  <si>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</si>
  <si>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</si>
  <si>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</si>
  <si>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</si>
  <si>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</si>
  <si>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</si>
  <si>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</si>
  <si>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</si>
  <si>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</si>
  <si>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</si>
  <si>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</si>
  <si>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</si>
  <si>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</si>
  <si>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</si>
  <si>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</si>
  <si>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</si>
  <si>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</si>
  <si>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</si>
  <si>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</si>
  <si>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</si>
  <si>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</si>
  <si>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</si>
  <si>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</si>
  <si>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</si>
  <si>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</si>
  <si>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</si>
  <si>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</si>
  <si>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</si>
  <si>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</si>
  <si>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</si>
  <si>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</si>
  <si>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</si>
  <si>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</si>
  <si>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</si>
  <si>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</si>
  <si>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</si>
  <si>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</si>
  <si>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</si>
  <si>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</si>
  <si>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</si>
  <si>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</si>
  <si>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</si>
  <si>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</si>
  <si>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</si>
  <si>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</si>
  <si>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</si>
  <si>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</si>
  <si>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</si>
  <si>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</si>
  <si>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</si>
  <si>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</si>
  <si>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</si>
  <si>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</si>
  <si>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</si>
  <si>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</si>
  <si>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</si>
  <si>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</si>
  <si>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</si>
  <si>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</si>
  <si>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</si>
  <si>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</si>
  <si>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</si>
  <si>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</si>
  <si>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</si>
  <si>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</si>
  <si>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</si>
  <si>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</si>
  <si>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</si>
  <si>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</si>
  <si>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</si>
  <si>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</si>
  <si>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</si>
  <si>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</si>
  <si>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</si>
  <si>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</si>
  <si>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</si>
  <si>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</si>
  <si>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</si>
  <si>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</si>
  <si>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</si>
  <si>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</si>
  <si>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</si>
  <si>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</si>
  <si>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</si>
  <si>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</si>
  <si>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</si>
  <si>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</si>
  <si>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</si>
  <si>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</si>
  <si>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</si>
  <si>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</si>
  <si>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</si>
  <si>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</si>
  <si>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</si>
  <si>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</si>
  <si>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</si>
  <si>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</si>
  <si>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</si>
  <si>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</si>
  <si>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</si>
  <si>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</si>
  <si>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</si>
  <si>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</si>
  <si>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</si>
  <si>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</si>
  <si>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</si>
  <si>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</si>
  <si>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</si>
  <si>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</si>
  <si>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</si>
  <si>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</si>
  <si>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</si>
  <si>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</si>
  <si>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</si>
  <si>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</si>
  <si>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</si>
  <si>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</si>
  <si>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</si>
  <si>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</si>
  <si>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</si>
  <si>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</si>
  <si>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</si>
  <si>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</si>
  <si>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</si>
  <si>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</si>
  <si>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</si>
  <si>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</si>
  <si>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</si>
  <si>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</si>
  <si>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</si>
  <si>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</si>
  <si>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</si>
  <si>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</si>
  <si>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</si>
  <si>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</si>
  <si>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</si>
  <si>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</si>
  <si>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</si>
  <si>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</si>
  <si>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</si>
  <si>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</si>
  <si>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</si>
  <si>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</si>
  <si>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</si>
  <si>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</si>
  <si>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</si>
  <si>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</si>
  <si>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</si>
  <si>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</si>
  <si>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</si>
  <si>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</si>
  <si>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</si>
  <si>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</si>
  <si>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</si>
  <si>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</si>
  <si>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</si>
  <si>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</si>
  <si>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</si>
  <si>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</si>
  <si>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</si>
  <si>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</si>
  <si>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</si>
  <si>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</si>
  <si>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</si>
  <si>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</si>
  <si>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</si>
  <si>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</si>
  <si>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</si>
  <si>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</si>
  <si>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</si>
  <si>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</si>
  <si>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</si>
  <si>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</si>
  <si>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</si>
  <si>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</si>
  <si>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</si>
  <si>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</si>
  <si>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</si>
  <si>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</si>
  <si>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</si>
  <si>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</si>
  <si>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</si>
  <si>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</si>
  <si>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</si>
  <si>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</si>
  <si>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</si>
  <si>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</si>
  <si>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</si>
  <si>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</si>
  <si>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</si>
  <si>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</si>
  <si>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</si>
  <si>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</si>
  <si>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</si>
  <si>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</si>
  <si>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</si>
  <si>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</si>
  <si>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</si>
  <si>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</si>
  <si>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</si>
  <si>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</si>
  <si>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</si>
  <si>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</si>
  <si>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</si>
  <si>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</si>
  <si>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</si>
  <si>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</si>
  <si>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</si>
  <si>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</si>
  <si>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</si>
  <si>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</si>
  <si>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</si>
  <si>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</si>
  <si>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</si>
  <si>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</si>
  <si>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</si>
  <si>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</si>
  <si>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</si>
  <si>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</si>
  <si>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</si>
  <si>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</si>
  <si>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</si>
  <si>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</si>
  <si>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</si>
  <si>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</si>
  <si>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</si>
  <si>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</si>
  <si>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</si>
  <si>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</si>
  <si>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</si>
  <si>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</si>
  <si>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</si>
  <si>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</si>
  <si>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</si>
  <si>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</si>
  <si>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</si>
  <si>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</si>
  <si>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</si>
  <si>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</si>
  <si>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</si>
  <si>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</si>
  <si>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</si>
  <si>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</si>
  <si>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</si>
  <si>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</si>
  <si>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</si>
  <si>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</si>
  <si>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</si>
  <si>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</si>
  <si>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</si>
  <si>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</si>
  <si>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</si>
  <si>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</si>
  <si>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</si>
  <si>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</si>
  <si>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</si>
  <si>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</si>
  <si>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</si>
  <si>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</si>
  <si>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</si>
  <si>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</si>
  <si>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</si>
  <si>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</si>
  <si>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</si>
  <si>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</si>
  <si>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</si>
  <si>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</si>
  <si>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</si>
  <si>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</si>
  <si>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</si>
  <si>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</si>
  <si>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</si>
  <si>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</si>
  <si>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</si>
  <si>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</si>
  <si>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</si>
  <si>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</si>
  <si>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</si>
  <si>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</si>
  <si>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</si>
  <si>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</si>
  <si>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</si>
  <si>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</si>
  <si>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</si>
  <si>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</si>
  <si>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</si>
  <si>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</si>
  <si>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</si>
  <si>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</si>
  <si>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</si>
  <si>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</si>
  <si>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</si>
  <si>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</si>
  <si>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</si>
  <si>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</si>
  <si>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</si>
  <si>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</si>
  <si>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</si>
  <si>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</si>
  <si>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</si>
  <si>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</si>
  <si>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</si>
  <si>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</si>
  <si>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</si>
  <si>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</si>
  <si>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</si>
  <si>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</si>
  <si>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</si>
  <si>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</si>
  <si>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</si>
  <si>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</si>
  <si>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</si>
  <si>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</si>
  <si>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</si>
  <si>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</si>
  <si>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</si>
  <si>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</si>
  <si>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</si>
  <si>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</si>
  <si>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</si>
  <si>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</si>
  <si>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</si>
  <si>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</si>
  <si>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</si>
  <si>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</si>
  <si>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</si>
  <si>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</si>
  <si>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</si>
  <si>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</si>
  <si>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</si>
  <si>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</si>
  <si>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</si>
  <si>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</si>
  <si>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</si>
  <si>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</si>
  <si>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</si>
  <si>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</si>
  <si>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</si>
  <si>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</si>
  <si>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</si>
  <si>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</si>
  <si>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</si>
  <si>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</si>
  <si>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</si>
  <si>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</si>
  <si>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</si>
  <si>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</si>
  <si>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</si>
  <si>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</si>
  <si>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</si>
  <si>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</si>
  <si>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</si>
  <si>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</si>
  <si>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</si>
  <si>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</si>
  <si>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</si>
  <si>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</si>
  <si>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</si>
  <si>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</si>
  <si>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</si>
  <si>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</si>
  <si>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</si>
  <si>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</si>
  <si>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</si>
  <si>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</si>
  <si>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</si>
  <si>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</si>
  <si>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</si>
  <si>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</si>
  <si>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</si>
  <si>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</si>
  <si>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</si>
  <si>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</si>
  <si>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</si>
  <si>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</si>
  <si>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</si>
  <si>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</si>
  <si>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</si>
  <si>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</si>
  <si>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</si>
  <si>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</si>
  <si>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</si>
  <si>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</si>
  <si>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</si>
  <si>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</si>
  <si>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</si>
  <si>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</si>
  <si>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</si>
  <si>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</si>
  <si>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</si>
  <si>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</si>
  <si>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</si>
  <si>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</si>
  <si>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</si>
  <si>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</si>
  <si>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</si>
  <si>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</si>
  <si>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</si>
  <si>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</si>
  <si>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</si>
  <si>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</si>
  <si>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</si>
  <si>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</si>
  <si>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</si>
  <si>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</si>
  <si>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</si>
  <si>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</si>
  <si>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</si>
  <si>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</si>
  <si>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</si>
  <si>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</si>
  <si>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</si>
  <si>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</si>
  <si>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</si>
  <si>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</si>
  <si>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</si>
  <si>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</si>
  <si>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</si>
  <si>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</si>
  <si>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</si>
  <si>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</si>
  <si>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</si>
  <si>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</si>
  <si>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</si>
  <si>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</si>
  <si>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</si>
  <si>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</si>
  <si>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</si>
  <si>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</si>
  <si>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</si>
  <si>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</si>
  <si>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</si>
  <si>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</si>
  <si>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</si>
  <si>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</si>
  <si>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</si>
  <si>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</si>
  <si>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</si>
  <si>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</si>
  <si>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</si>
  <si>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</si>
  <si>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</si>
  <si>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</si>
  <si>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</si>
  <si>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</si>
  <si>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</si>
  <si>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</si>
  <si>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</si>
  <si>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</si>
  <si>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</si>
  <si>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</si>
  <si>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</si>
  <si>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</si>
  <si>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</si>
  <si>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</si>
  <si>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</si>
  <si>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</si>
  <si>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</si>
  <si>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</si>
  <si>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</si>
  <si>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</si>
  <si>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</si>
  <si>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</si>
  <si>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</si>
  <si>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</si>
  <si>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</si>
  <si>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</si>
  <si>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</si>
  <si>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</si>
  <si>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</si>
  <si>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</si>
  <si>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</si>
  <si>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</si>
  <si>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</si>
  <si>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</si>
  <si>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</si>
  <si>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</si>
  <si>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</si>
  <si>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</si>
  <si>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</si>
  <si>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</si>
  <si>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</si>
  <si>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</si>
  <si>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</si>
  <si>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</si>
  <si>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</si>
  <si>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</si>
  <si>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</si>
  <si>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</si>
  <si>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</si>
  <si>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</si>
  <si>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</si>
  <si>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</si>
  <si>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</si>
  <si>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</si>
  <si>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</si>
  <si>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</si>
  <si>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</si>
  <si>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</si>
  <si>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</si>
  <si>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</si>
  <si>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</si>
  <si>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</si>
  <si>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</si>
  <si>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</si>
  <si>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</si>
  <si>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</si>
  <si>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</si>
  <si>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</si>
  <si>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</si>
  <si>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</si>
  <si>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</si>
  <si>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</si>
  <si>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</si>
  <si>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</si>
  <si>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</si>
  <si>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</si>
  <si>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</si>
  <si>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</si>
  <si>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</si>
  <si>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</si>
  <si>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</si>
  <si>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</si>
  <si>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</si>
  <si>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</si>
  <si>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</si>
  <si>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</si>
  <si>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</si>
  <si>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</si>
  <si>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</si>
  <si>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</si>
  <si>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</si>
  <si>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</si>
  <si>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</si>
  <si>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</si>
  <si>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</si>
  <si>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</si>
  <si>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</si>
  <si>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</si>
  <si>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</si>
  <si>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</si>
  <si>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</si>
  <si>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</si>
  <si>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</si>
  <si>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</si>
  <si>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</si>
  <si>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</si>
  <si>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</si>
  <si>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</si>
  <si>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</si>
  <si>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</si>
  <si>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</si>
  <si>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</si>
  <si>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</si>
  <si>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</si>
  <si>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</si>
  <si>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</si>
  <si>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</si>
  <si>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</si>
  <si>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</si>
  <si>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</si>
  <si>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</si>
  <si>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</si>
  <si>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</si>
  <si>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</si>
  <si>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</si>
  <si>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</si>
  <si>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</si>
  <si>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</si>
  <si>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</si>
  <si>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</si>
  <si>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</si>
  <si>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</si>
  <si>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</si>
  <si>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</si>
  <si>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</si>
  <si>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</si>
  <si>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</si>
  <si>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</si>
  <si>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</si>
  <si>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</si>
  <si>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</si>
  <si>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</si>
  <si>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</si>
  <si>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</si>
  <si>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</si>
  <si>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</si>
  <si>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</si>
  <si>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</si>
  <si>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</si>
  <si>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</si>
  <si>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</si>
  <si>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</si>
  <si>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</si>
  <si>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</si>
  <si>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</si>
  <si>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</si>
  <si>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</si>
  <si>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</si>
  <si>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</si>
  <si>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</si>
  <si>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</si>
  <si>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</si>
  <si>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</si>
  <si>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</si>
  <si>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</si>
  <si>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</si>
  <si>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</si>
  <si>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</si>
  <si>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</si>
  <si>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</si>
  <si>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</si>
  <si>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</si>
  <si>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</si>
  <si>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</si>
  <si>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</si>
  <si>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</si>
  <si>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</si>
  <si>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</si>
  <si>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</si>
  <si>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</si>
  <si>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</si>
  <si>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</si>
  <si>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</si>
  <si>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</si>
  <si>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</si>
  <si>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</si>
  <si>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</si>
  <si>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</si>
  <si>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</si>
  <si>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</si>
  <si>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</si>
  <si>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</si>
  <si>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</si>
  <si>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</si>
  <si>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</si>
  <si>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</si>
  <si>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</si>
  <si>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</si>
  <si>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</si>
  <si>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</si>
  <si>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</si>
  <si>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</si>
  <si>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</si>
  <si>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</si>
  <si>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</si>
  <si>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</si>
  <si>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</si>
  <si>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</si>
  <si>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</si>
  <si>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</si>
  <si>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</si>
  <si>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</si>
  <si>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</si>
  <si>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</si>
  <si>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</si>
  <si>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</si>
  <si>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</si>
  <si>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</si>
  <si>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</si>
  <si>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</si>
  <si>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</si>
  <si>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</si>
  <si>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</si>
  <si>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</si>
  <si>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</si>
  <si>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</si>
  <si>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</si>
  <si>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</si>
  <si>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</si>
  <si>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</si>
  <si>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</si>
  <si>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</si>
  <si>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</si>
  <si>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</si>
  <si>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</si>
  <si>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</si>
  <si>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</si>
  <si>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</si>
  <si>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</si>
  <si>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</si>
  <si>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</si>
  <si>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</si>
  <si>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</si>
  <si>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</si>
  <si>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</si>
  <si>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</si>
  <si>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</si>
  <si>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</si>
  <si>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</si>
  <si>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</si>
  <si>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</si>
  <si>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</si>
  <si>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</si>
  <si>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</si>
  <si>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</si>
  <si>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</si>
  <si>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</si>
  <si>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</si>
  <si>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</si>
  <si>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</si>
  <si>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</si>
  <si>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</si>
  <si>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</si>
  <si>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</si>
  <si>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</si>
  <si>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</si>
  <si>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</si>
  <si>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</si>
  <si>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</si>
  <si>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</si>
  <si>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</si>
  <si>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</si>
  <si>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</si>
  <si>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</si>
  <si>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</si>
  <si>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</si>
  <si>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</si>
  <si>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</si>
  <si>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</si>
  <si>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</si>
  <si>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</si>
  <si>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</si>
  <si>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</si>
  <si>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</si>
  <si>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</si>
  <si>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</si>
  <si>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</si>
  <si>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</si>
  <si>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</si>
  <si>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</si>
  <si>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</si>
  <si>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</si>
  <si>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</si>
  <si>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</si>
  <si>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</si>
  <si>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</si>
  <si>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</si>
  <si>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</si>
  <si>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</si>
  <si>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</si>
  <si>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</si>
  <si>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</si>
  <si>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</si>
  <si>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</si>
  <si>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</si>
  <si>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</si>
  <si>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</si>
  <si>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</si>
  <si>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</si>
  <si>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</si>
  <si>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</si>
  <si>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</si>
  <si>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</si>
  <si>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</si>
  <si>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</si>
  <si>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</si>
  <si>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</si>
  <si>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</si>
  <si>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</si>
  <si>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</si>
  <si>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</si>
  <si>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</si>
  <si>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</si>
  <si>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</si>
  <si>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</si>
  <si>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</si>
  <si>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</si>
  <si>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</si>
  <si>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</si>
  <si>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</si>
  <si>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</si>
  <si>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</si>
  <si>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</si>
  <si>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</si>
  <si>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</si>
  <si>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</si>
  <si>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</si>
  <si>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</si>
  <si>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</si>
  <si>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</si>
  <si>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</si>
  <si>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</si>
  <si>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</si>
  <si>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</si>
  <si>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</si>
  <si>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</si>
  <si>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</si>
  <si>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</si>
  <si>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</si>
  <si>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</si>
  <si>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</si>
  <si>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</si>
  <si>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</si>
  <si>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</si>
  <si>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</si>
  <si>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</si>
  <si>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</si>
  <si>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</si>
  <si>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</si>
  <si>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</si>
  <si>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</si>
  <si>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</si>
  <si>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</si>
  <si>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</si>
  <si>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</si>
  <si>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</si>
  <si>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</si>
  <si>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</si>
  <si>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</si>
  <si>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</si>
  <si>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</si>
  <si>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</si>
  <si>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</si>
  <si>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</si>
  <si>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</si>
  <si>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</si>
  <si>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</si>
  <si>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</si>
  <si>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</si>
  <si>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</si>
  <si>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</si>
  <si>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</si>
  <si>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</si>
  <si>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</si>
  <si>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</si>
  <si>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</si>
  <si>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</si>
  <si>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</si>
  <si>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</si>
  <si>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</si>
  <si>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</si>
  <si>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</si>
  <si>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</si>
  <si>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</si>
  <si>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</si>
  <si>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</si>
  <si>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</si>
  <si>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</si>
  <si>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</si>
  <si>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</si>
  <si>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</si>
  <si>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</si>
  <si>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</si>
  <si>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</si>
  <si>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</si>
  <si>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</si>
  <si>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</si>
  <si>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</si>
  <si>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</si>
  <si>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</si>
  <si>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</si>
  <si>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</si>
  <si>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</si>
  <si>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</si>
  <si>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</si>
  <si>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</si>
  <si>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</si>
  <si>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</si>
  <si>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</si>
  <si>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</si>
  <si>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</si>
  <si>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</si>
  <si>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</si>
  <si>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</si>
  <si>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</si>
  <si>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</si>
  <si>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</si>
  <si>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</si>
  <si>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</si>
  <si>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</si>
  <si>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</si>
  <si>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</si>
  <si>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</si>
  <si>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</si>
  <si>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</si>
  <si>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</si>
  <si>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</si>
  <si>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</si>
  <si>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</si>
  <si>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</si>
  <si>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</si>
  <si>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</si>
  <si>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</si>
  <si>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</si>
  <si>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</si>
  <si>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</si>
  <si>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</si>
  <si>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</si>
  <si>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</si>
  <si>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</si>
  <si>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</si>
  <si>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</si>
  <si>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</si>
  <si>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</si>
  <si>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</si>
  <si>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</si>
  <si>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</si>
  <si>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</si>
  <si>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</si>
  <si>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</si>
  <si>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</si>
  <si>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</si>
  <si>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</si>
  <si>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</si>
  <si>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</si>
  <si>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</si>
  <si>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</si>
  <si>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</si>
  <si>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</si>
  <si>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</si>
  <si>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</si>
  <si>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</si>
  <si>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</si>
  <si>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</si>
  <si>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</si>
  <si>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</si>
  <si>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</si>
  <si>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</si>
  <si>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</si>
  <si>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</si>
  <si>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</si>
  <si>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</si>
  <si>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</si>
  <si>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</si>
  <si>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</si>
  <si>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</si>
  <si>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</si>
  <si>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</si>
  <si>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</si>
  <si>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</si>
  <si>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</si>
  <si>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</si>
  <si>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</si>
  <si>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</si>
  <si>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</si>
  <si>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</si>
  <si>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</si>
  <si>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</si>
  <si>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</si>
  <si>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</si>
  <si>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</si>
  <si>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</si>
  <si>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</si>
  <si>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</si>
  <si>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</si>
  <si>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</si>
  <si>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</si>
  <si>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</si>
  <si>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</si>
  <si>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</si>
  <si>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</si>
  <si>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</si>
  <si>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</si>
  <si>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</si>
  <si>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</si>
  <si>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</si>
  <si>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</si>
  <si>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</si>
  <si>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</si>
  <si>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</si>
  <si>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</si>
  <si>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</si>
  <si>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</si>
  <si>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</si>
  <si>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</si>
  <si>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</si>
  <si>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</si>
  <si>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</si>
  <si>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</si>
  <si>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</si>
  <si>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</si>
  <si>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</si>
  <si>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</si>
  <si>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</si>
  <si>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</si>
  <si>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</si>
  <si>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</si>
  <si>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</si>
  <si>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</si>
  <si>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</si>
  <si>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</si>
  <si>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</si>
  <si>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</si>
  <si>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</si>
  <si>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</si>
  <si>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</si>
  <si>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</si>
  <si>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</si>
  <si>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</si>
  <si>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</si>
  <si>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</si>
  <si>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</si>
  <si>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</si>
  <si>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</si>
  <si>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</si>
  <si>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</si>
  <si>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</si>
  <si>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</si>
  <si>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</si>
  <si>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</si>
  <si>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</si>
  <si>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</si>
  <si>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</si>
  <si>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</si>
  <si>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</si>
  <si>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</si>
  <si>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</si>
  <si>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</si>
  <si>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</si>
  <si>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</si>
  <si>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</si>
  <si>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</si>
  <si>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</si>
  <si>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</si>
  <si>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</si>
  <si>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</si>
  <si>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</si>
  <si>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</si>
  <si>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</si>
  <si>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</si>
  <si>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</si>
  <si>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</si>
  <si>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</si>
  <si>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</si>
  <si>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</si>
  <si>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</si>
  <si>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</si>
  <si>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</si>
  <si>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</si>
  <si>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</si>
  <si>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</si>
  <si>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</si>
  <si>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</si>
  <si>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</si>
  <si>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</si>
  <si>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</si>
  <si>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</si>
  <si>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</si>
  <si>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</si>
  <si>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</si>
  <si>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</si>
  <si>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</si>
  <si>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</si>
  <si>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</si>
  <si>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</si>
  <si>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</si>
  <si>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</si>
  <si>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</si>
  <si>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</si>
  <si>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</si>
  <si>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</si>
  <si>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</si>
  <si>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</si>
  <si>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</si>
  <si>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</si>
  <si>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</si>
  <si>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</si>
  <si>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</si>
  <si>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</si>
  <si>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</si>
  <si>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</si>
  <si>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</si>
  <si>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</si>
  <si>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</si>
  <si>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</si>
  <si>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</si>
  <si>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</si>
  <si>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</si>
  <si>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</si>
  <si>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</si>
  <si>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</si>
  <si>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</si>
  <si>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</si>
  <si>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</si>
  <si>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</si>
  <si>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</si>
  <si>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</si>
  <si>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</si>
  <si>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</si>
  <si>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</si>
  <si>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</si>
  <si>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</si>
  <si>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</si>
  <si>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</si>
  <si>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</si>
  <si>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</si>
  <si>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</si>
  <si>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</si>
  <si>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</si>
  <si>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</si>
  <si>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</si>
  <si>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</si>
  <si>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</si>
  <si>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</si>
  <si>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</si>
  <si>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</si>
  <si>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</si>
  <si>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</si>
  <si>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</si>
  <si>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</si>
  <si>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</si>
  <si>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</si>
  <si>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</si>
  <si>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</si>
  <si>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</si>
  <si>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</si>
  <si>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</si>
  <si>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</si>
  <si>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</si>
  <si>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</si>
  <si>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</si>
  <si>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</si>
  <si>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</si>
  <si>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</si>
  <si>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</si>
  <si>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</si>
  <si>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</si>
  <si>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</si>
  <si>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</si>
  <si>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</si>
  <si>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</si>
  <si>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</si>
  <si>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</si>
  <si>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</si>
  <si>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</si>
  <si>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</si>
  <si>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</si>
  <si>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</si>
  <si>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</si>
  <si>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</si>
  <si>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</si>
  <si>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</si>
  <si>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</si>
  <si>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</si>
  <si>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</si>
  <si>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</si>
  <si>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</si>
  <si>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</si>
  <si>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</si>
  <si>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</si>
  <si>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</si>
  <si>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</si>
  <si>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</si>
  <si>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</si>
  <si>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</si>
  <si>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</si>
  <si>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</si>
  <si>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</si>
  <si>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</si>
  <si>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</si>
  <si>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</si>
  <si>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</si>
  <si>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</si>
  <si>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</si>
  <si>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</si>
  <si>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</si>
  <si>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</si>
  <si>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</si>
  <si>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</si>
  <si>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</si>
  <si>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</si>
  <si>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</si>
  <si>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</si>
  <si>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</si>
  <si>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</si>
  <si>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</si>
  <si>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</si>
  <si>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</si>
  <si>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</si>
  <si>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</si>
  <si>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</si>
  <si>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</si>
  <si>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</si>
  <si>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</si>
  <si>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</si>
  <si>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</si>
  <si>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</si>
  <si>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</si>
  <si>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</si>
  <si>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</si>
  <si>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</si>
  <si>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</si>
  <si>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</si>
  <si>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</si>
  <si>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</si>
  <si>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</si>
  <si>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</si>
  <si>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</si>
  <si>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</si>
  <si>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</si>
  <si>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</si>
  <si>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</si>
  <si>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</si>
  <si>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</si>
  <si>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</si>
  <si>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</si>
  <si>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</si>
  <si>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</si>
  <si>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</si>
  <si>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</si>
  <si>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</si>
  <si>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</si>
  <si>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</si>
  <si>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</si>
  <si>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</si>
  <si>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</si>
  <si>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</si>
  <si>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</si>
  <si>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</si>
  <si>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</si>
  <si>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</si>
  <si>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</si>
  <si>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</si>
  <si>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</si>
  <si>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</si>
  <si>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</si>
  <si>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</si>
  <si>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</si>
  <si>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</si>
  <si>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</si>
  <si>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</si>
  <si>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</si>
  <si>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</si>
  <si>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</si>
  <si>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</si>
  <si>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</si>
  <si>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</si>
  <si>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</si>
  <si>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</si>
  <si>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</si>
  <si>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</si>
  <si>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</si>
  <si>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</si>
  <si>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</si>
  <si>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</si>
  <si>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</si>
  <si>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</si>
  <si>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</si>
  <si>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</si>
  <si>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</si>
  <si>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</si>
  <si>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</si>
  <si>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</si>
  <si>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</si>
  <si>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</si>
  <si>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</si>
  <si>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</si>
  <si>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</si>
  <si>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</si>
  <si>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</si>
  <si>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</si>
  <si>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</si>
  <si>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</si>
  <si>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</si>
  <si>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</si>
  <si>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</si>
  <si>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</si>
  <si>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</si>
  <si>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</si>
  <si>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</si>
  <si>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</si>
  <si>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</si>
  <si>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</si>
  <si>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</si>
  <si>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</si>
  <si>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</si>
  <si>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</si>
  <si>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</si>
  <si>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</si>
  <si>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</si>
  <si>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</si>
  <si>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</si>
  <si>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</si>
  <si>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</si>
  <si>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</si>
  <si>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</si>
  <si>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</si>
  <si>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</si>
  <si>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</si>
  <si>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</si>
  <si>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</si>
  <si>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</si>
  <si>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</si>
  <si>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</si>
  <si>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</si>
  <si>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</si>
  <si>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</si>
  <si>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</si>
  <si>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</si>
  <si>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</si>
  <si>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</si>
  <si>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</si>
  <si>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</si>
  <si>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</si>
  <si>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</si>
  <si>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</si>
  <si>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</si>
  <si>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</si>
  <si>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</si>
  <si>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</si>
  <si>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</si>
  <si>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</si>
  <si>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</si>
  <si>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</si>
  <si>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</si>
  <si>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</si>
  <si>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</si>
  <si>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</si>
  <si>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</si>
  <si>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</si>
  <si>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</si>
  <si>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</si>
  <si>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</si>
  <si>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</si>
  <si>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</si>
  <si>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</si>
  <si>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</si>
  <si>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</si>
  <si>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</si>
  <si>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</si>
  <si>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</si>
  <si>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</si>
  <si>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</si>
  <si>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</si>
  <si>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</si>
  <si>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</si>
  <si>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</si>
  <si>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</si>
  <si>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</si>
  <si>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</si>
  <si>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</si>
  <si>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</si>
  <si>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</si>
  <si>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</si>
  <si>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</si>
  <si>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</si>
  <si>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</si>
  <si>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</si>
  <si>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</si>
  <si>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</si>
  <si>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</si>
  <si>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</si>
  <si>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</si>
  <si>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</si>
  <si>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</si>
  <si>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</si>
  <si>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</si>
  <si>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</si>
  <si>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</si>
  <si>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</si>
  <si>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</si>
  <si>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</si>
  <si>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</si>
  <si>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</si>
  <si>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</si>
  <si>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</si>
  <si>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</si>
  <si>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</si>
  <si>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</si>
  <si>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</si>
  <si>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</si>
  <si>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</si>
  <si>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</si>
  <si>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</si>
  <si>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</si>
  <si>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</si>
  <si>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</si>
  <si>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</si>
  <si>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</si>
  <si>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</si>
  <si>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</si>
  <si>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</si>
  <si>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</si>
  <si>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</si>
  <si>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</si>
  <si>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</si>
  <si>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</si>
  <si>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</si>
  <si>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</si>
  <si>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</si>
  <si>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</si>
  <si>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</si>
  <si>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</si>
  <si>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</si>
  <si>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</si>
  <si>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</si>
  <si>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</si>
  <si>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</si>
  <si>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</si>
  <si>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</si>
  <si>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</si>
  <si>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</si>
  <si>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</si>
  <si>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</si>
  <si>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</si>
  <si>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</si>
  <si>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</si>
  <si>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</si>
  <si>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</si>
  <si>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</si>
  <si>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</si>
  <si>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</si>
  <si>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</si>
  <si>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</si>
  <si>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</si>
  <si>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</si>
  <si>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</si>
  <si>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</si>
  <si>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</si>
  <si>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</si>
  <si>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</si>
  <si>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</si>
  <si>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</si>
  <si>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</si>
  <si>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</si>
  <si>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</si>
  <si>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</si>
  <si>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</si>
  <si>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</si>
  <si>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</si>
  <si>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</si>
  <si>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</si>
  <si>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</si>
  <si>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</si>
  <si>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</si>
  <si>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</si>
  <si>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</si>
  <si>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</si>
  <si>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</si>
  <si>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</si>
  <si>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</si>
  <si>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</si>
  <si>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</si>
  <si>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</si>
  <si>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</si>
  <si>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</si>
  <si>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</si>
  <si>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</si>
  <si>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</si>
  <si>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</si>
  <si>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</si>
  <si>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</si>
  <si>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</si>
  <si>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</si>
  <si>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</si>
  <si>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</si>
  <si>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</si>
  <si>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</si>
  <si>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</si>
  <si>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</si>
  <si>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</si>
  <si>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</si>
  <si>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</si>
  <si>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</si>
  <si>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</si>
  <si>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</si>
  <si>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</si>
  <si>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</si>
  <si>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</si>
  <si>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</si>
  <si>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</si>
  <si>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</si>
  <si>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</si>
  <si>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</si>
  <si>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</si>
  <si>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</si>
  <si>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</si>
  <si>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</si>
  <si>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</si>
  <si>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</si>
  <si>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</si>
  <si>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</si>
  <si>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</si>
  <si>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</si>
  <si>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</si>
  <si>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</si>
  <si>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</si>
  <si>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</si>
  <si>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</si>
  <si>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</si>
  <si>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</si>
  <si>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</si>
  <si>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</si>
  <si>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</si>
  <si>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</si>
  <si>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</si>
  <si>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</si>
  <si>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</si>
  <si>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</si>
  <si>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</si>
  <si>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</si>
  <si>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</si>
  <si>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</si>
  <si>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</si>
  <si>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</si>
  <si>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</si>
  <si>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</si>
  <si>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</si>
  <si>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</si>
  <si>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</si>
  <si>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</si>
  <si>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</si>
  <si>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</si>
  <si>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</si>
  <si>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</si>
  <si>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</si>
  <si>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</si>
  <si>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</si>
  <si>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</si>
  <si>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</si>
  <si>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</si>
  <si>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</si>
  <si>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</si>
  <si>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</si>
  <si>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</si>
  <si>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</si>
  <si>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</si>
  <si>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</si>
  <si>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</si>
  <si>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</si>
  <si>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</si>
  <si>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</si>
  <si>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</si>
  <si>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</si>
  <si>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</si>
  <si>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</si>
  <si>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</si>
  <si>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</si>
  <si>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</si>
  <si>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</si>
  <si>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</si>
  <si>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</si>
  <si>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</si>
  <si>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</si>
  <si>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</si>
  <si>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</si>
  <si>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</si>
  <si>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</si>
  <si>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</si>
  <si>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</si>
  <si>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</si>
  <si>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</si>
  <si>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</si>
  <si>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</si>
  <si>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</si>
  <si>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</si>
  <si>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</si>
  <si>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</si>
  <si>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</si>
  <si>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</si>
  <si>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</si>
  <si>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</si>
  <si>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</si>
  <si>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</si>
  <si>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</si>
  <si>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</si>
  <si>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</si>
  <si>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</si>
  <si>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</si>
  <si>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</si>
  <si>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</si>
  <si>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</si>
  <si>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</si>
  <si>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</si>
  <si>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</si>
  <si>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</si>
  <si>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</si>
  <si>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</si>
  <si>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</si>
  <si>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</si>
  <si>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</si>
  <si>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</si>
  <si>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</si>
  <si>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</si>
  <si>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</si>
  <si>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</si>
  <si>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</si>
  <si>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</si>
  <si>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</si>
  <si>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</si>
  <si>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</si>
  <si>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</si>
  <si>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</si>
  <si>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</si>
  <si>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</si>
  <si>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</si>
  <si>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</si>
  <si>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</si>
  <si>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</si>
  <si>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</si>
  <si>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</si>
  <si>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</si>
  <si>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</si>
  <si>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</si>
  <si>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</si>
  <si>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</si>
  <si>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</si>
  <si>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</si>
  <si>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</si>
  <si>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</si>
  <si>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</si>
  <si>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</si>
  <si>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</si>
  <si>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</si>
  <si>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</si>
  <si>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</si>
  <si>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</si>
  <si>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</si>
  <si>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</si>
  <si>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</si>
  <si>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</si>
  <si>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</si>
  <si>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</si>
  <si>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</si>
  <si>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</si>
  <si>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</si>
  <si>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</si>
  <si>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</si>
  <si>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</si>
  <si>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</si>
  <si>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</si>
  <si>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</si>
  <si>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</si>
  <si>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</si>
  <si>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</si>
  <si>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</si>
  <si>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</si>
  <si>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</si>
  <si>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</si>
  <si>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</si>
  <si>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</si>
  <si>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</si>
  <si>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</si>
  <si>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</si>
  <si>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</si>
  <si>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</si>
  <si>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</si>
  <si>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</si>
  <si>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</si>
  <si>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</si>
  <si>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</si>
  <si>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</si>
  <si>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</si>
  <si>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</si>
  <si>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</si>
  <si>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</si>
  <si>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</si>
  <si>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</si>
  <si>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</si>
  <si>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</si>
  <si>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</si>
  <si>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</si>
  <si>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</si>
  <si>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</si>
  <si>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</si>
  <si>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</si>
  <si>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</si>
  <si>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</si>
  <si>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</si>
  <si>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</si>
  <si>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</si>
  <si>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</si>
  <si>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</si>
  <si>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</si>
  <si>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</si>
  <si>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</si>
  <si>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</si>
  <si>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</si>
  <si>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</si>
  <si>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</si>
  <si>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</si>
  <si>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</si>
  <si>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</si>
  <si>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</si>
  <si>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</si>
  <si>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</si>
  <si>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</si>
  <si>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</si>
  <si>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</si>
  <si>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</si>
  <si>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</si>
  <si>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</si>
  <si>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</si>
  <si>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</si>
  <si>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</si>
  <si>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</si>
  <si>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</si>
  <si>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</si>
  <si>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</si>
  <si>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</si>
  <si>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</si>
  <si>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</si>
  <si>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</si>
  <si>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</si>
  <si>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</si>
  <si>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</si>
  <si>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</si>
  <si>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</si>
  <si>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</si>
  <si>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</si>
  <si>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</si>
  <si>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</si>
  <si>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</si>
  <si>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</si>
  <si>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</si>
  <si>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</si>
  <si>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</si>
  <si>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</si>
  <si>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</si>
  <si>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</si>
  <si>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</si>
  <si>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</si>
  <si>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</si>
  <si>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</si>
  <si>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</si>
  <si>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</si>
  <si>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</si>
  <si>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</si>
  <si>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</si>
  <si>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</si>
  <si>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</si>
  <si>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</si>
  <si>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</si>
  <si>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</si>
  <si>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</si>
  <si>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</si>
  <si>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</si>
  <si>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</si>
  <si>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</si>
  <si>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</si>
  <si>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</si>
  <si>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</si>
  <si>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</si>
  <si>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</si>
  <si>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</si>
  <si>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</si>
  <si>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</si>
  <si>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</si>
  <si>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</si>
  <si>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</si>
  <si>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</si>
  <si>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</si>
  <si>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</si>
  <si>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</si>
  <si>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</si>
  <si>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</si>
  <si>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</si>
  <si>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</si>
  <si>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</si>
  <si>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</si>
  <si>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</si>
  <si>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</si>
  <si>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</si>
  <si>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</si>
  <si>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</si>
  <si>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</si>
  <si>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</si>
  <si>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</si>
  <si>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</si>
  <si>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</si>
  <si>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</si>
  <si>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</si>
  <si>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</si>
  <si>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</si>
  <si>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</si>
  <si>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</si>
  <si>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</si>
  <si>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</si>
  <si>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</si>
  <si>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</si>
  <si>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</si>
  <si>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</si>
  <si>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</si>
  <si>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</si>
  <si>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</si>
  <si>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</si>
  <si>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</si>
  <si>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</si>
  <si>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</si>
  <si>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</si>
  <si>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</si>
  <si>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</si>
  <si>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</si>
  <si>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</si>
  <si>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</si>
  <si>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</si>
  <si>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</si>
  <si>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</si>
  <si>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</si>
  <si>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</si>
  <si>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</si>
  <si>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</si>
  <si>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</si>
  <si>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</si>
  <si>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</si>
  <si>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</si>
  <si>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</si>
  <si>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</si>
  <si>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</si>
  <si>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</si>
  <si>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</si>
  <si>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</si>
  <si>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</si>
  <si>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</si>
  <si>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</si>
  <si>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</si>
  <si>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</si>
  <si>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</si>
  <si>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</si>
  <si>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</si>
  <si>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</si>
  <si>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</si>
  <si>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</si>
  <si>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</si>
  <si>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</si>
  <si>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</si>
  <si>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</si>
  <si>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</si>
  <si>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</si>
  <si>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</si>
  <si>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</si>
  <si>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</si>
  <si>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</si>
  <si>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</si>
  <si>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</si>
  <si>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</si>
  <si>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</si>
  <si>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</si>
  <si>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</si>
  <si>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</si>
  <si>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</si>
  <si>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</si>
  <si>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</si>
  <si>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</si>
  <si>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</si>
  <si>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</si>
  <si>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</si>
  <si>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</si>
  <si>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</si>
  <si>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</si>
  <si>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</si>
  <si>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</si>
  <si>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</si>
  <si>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</si>
  <si>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</si>
  <si>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</si>
  <si>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</si>
  <si>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</si>
  <si>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</si>
  <si>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</si>
  <si>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</si>
  <si>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</si>
  <si>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</si>
  <si>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</si>
  <si>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</si>
  <si>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</si>
  <si>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</si>
  <si>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</si>
  <si>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</si>
  <si>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</si>
  <si>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</si>
  <si>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</si>
  <si>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</si>
  <si>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</si>
  <si>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</si>
  <si>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</si>
  <si>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</si>
  <si>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</si>
  <si>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</si>
  <si>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</si>
  <si>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</si>
  <si>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</si>
  <si>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</si>
  <si>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</si>
  <si>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</si>
  <si>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</si>
  <si>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</si>
  <si>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</si>
  <si>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</si>
  <si>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</si>
  <si>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</si>
  <si>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</si>
  <si>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</si>
  <si>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</si>
  <si>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</si>
  <si>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</si>
  <si>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</si>
  <si>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</si>
  <si>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</si>
  <si>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</si>
  <si>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</si>
  <si>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</si>
  <si>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</si>
  <si>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</si>
  <si>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</si>
  <si>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</si>
  <si>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</si>
  <si>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</si>
  <si>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</si>
  <si>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</si>
  <si>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</si>
  <si>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</si>
  <si>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</si>
  <si>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</si>
  <si>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</si>
  <si>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</si>
  <si>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</si>
  <si>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</si>
  <si>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</si>
  <si>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</si>
  <si>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</si>
  <si>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</si>
  <si>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</si>
  <si>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</si>
  <si>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</si>
  <si>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</si>
  <si>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</si>
  <si>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</si>
  <si>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</si>
  <si>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</si>
  <si>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</si>
  <si>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</si>
  <si>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</si>
  <si>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</si>
  <si>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</si>
  <si>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</si>
  <si>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</si>
  <si>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</si>
  <si>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</si>
  <si>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</si>
  <si>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</si>
  <si>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</si>
  <si>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</si>
  <si>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</si>
  <si>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</si>
  <si>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</si>
  <si>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</si>
  <si>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</si>
  <si>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</si>
  <si>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</si>
  <si>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</si>
  <si>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</si>
  <si>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</si>
  <si>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</si>
  <si>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</si>
  <si>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</si>
  <si>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</si>
  <si>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</si>
  <si>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</si>
  <si>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</si>
  <si>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</si>
  <si>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</si>
  <si>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</si>
  <si>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</si>
  <si>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</si>
  <si>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</si>
  <si>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</si>
  <si>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</si>
  <si>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</si>
  <si>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</si>
  <si>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</si>
  <si>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</si>
  <si>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</si>
  <si>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</si>
  <si>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</si>
  <si>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</si>
  <si>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</si>
  <si>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</si>
  <si>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</si>
  <si>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</si>
  <si>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</si>
  <si>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</si>
  <si>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</si>
  <si>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</si>
  <si>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</si>
  <si>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</si>
  <si>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</si>
  <si>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</si>
  <si>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</si>
  <si>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</si>
  <si>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</si>
  <si>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</si>
  <si>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</si>
  <si>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</si>
  <si>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</si>
  <si>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</si>
  <si>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</si>
  <si>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</si>
  <si>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</si>
  <si>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</si>
  <si>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</si>
  <si>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</si>
  <si>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</si>
  <si>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</si>
  <si>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</si>
  <si>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</si>
  <si>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</si>
  <si>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</si>
  <si>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</si>
  <si>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</si>
  <si>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</si>
  <si>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</si>
  <si>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</si>
  <si>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</si>
  <si>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</si>
  <si>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</si>
  <si>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</si>
  <si>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</si>
  <si>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</si>
  <si>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</si>
  <si>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</si>
  <si>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</si>
  <si>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</si>
  <si>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</si>
  <si>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</si>
  <si>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</si>
  <si>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</si>
  <si>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</si>
  <si>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</si>
  <si>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</si>
  <si>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</si>
  <si>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</si>
  <si>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</si>
  <si>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</si>
  <si>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</si>
  <si>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</si>
  <si>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</si>
  <si>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</si>
  <si>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</si>
  <si>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</si>
  <si>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</si>
  <si>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</si>
  <si>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</si>
  <si>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</si>
  <si>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</si>
  <si>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</si>
  <si>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</si>
  <si>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</si>
  <si>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</si>
  <si>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</si>
  <si>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</si>
  <si>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</si>
  <si>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</si>
  <si>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</si>
  <si>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</si>
  <si>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</si>
  <si>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</si>
  <si>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</si>
  <si>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</si>
  <si>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</si>
  <si>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</si>
  <si>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</si>
  <si>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</si>
  <si>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</si>
  <si>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</si>
  <si>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</si>
  <si>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</si>
  <si>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</si>
  <si>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</si>
  <si>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</si>
  <si>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</si>
  <si>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</si>
  <si>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</si>
  <si>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</si>
  <si>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</si>
  <si>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</si>
  <si>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</si>
  <si>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</si>
  <si>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</si>
  <si>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</si>
  <si>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</si>
  <si>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</si>
  <si>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</si>
  <si>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</si>
  <si>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</si>
  <si>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</si>
  <si>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</si>
  <si>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</si>
  <si>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</si>
  <si>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</si>
  <si>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</si>
  <si>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</si>
  <si>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</si>
  <si>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</si>
  <si>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</si>
  <si>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</si>
  <si>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</si>
  <si>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</si>
  <si>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</si>
  <si>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</si>
  <si>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</si>
  <si>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</si>
  <si>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</si>
  <si>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</si>
  <si>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</si>
  <si>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</si>
  <si>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</si>
  <si>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</si>
  <si>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</si>
  <si>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</si>
  <si>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</si>
  <si>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</si>
  <si>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</si>
  <si>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</si>
  <si>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</si>
  <si>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</si>
  <si>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</si>
  <si>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</si>
  <si>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</si>
  <si>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</si>
  <si>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</si>
  <si>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</si>
  <si>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</si>
  <si>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</si>
  <si>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</si>
  <si>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</si>
  <si>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</si>
  <si>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</si>
  <si>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</si>
  <si>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</si>
  <si>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</si>
  <si>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</si>
  <si>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</si>
  <si>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</si>
  <si>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</si>
  <si>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</si>
  <si>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</si>
  <si>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</si>
  <si>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</si>
  <si>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</si>
  <si>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</si>
  <si>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</si>
  <si>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</si>
  <si>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</si>
  <si>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</si>
  <si>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</si>
  <si>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</si>
  <si>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</si>
  <si>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</si>
  <si>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</si>
  <si>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</si>
  <si>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</si>
  <si>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</si>
  <si>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</si>
  <si>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</si>
  <si>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</si>
  <si>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</si>
  <si>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</si>
  <si>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</si>
  <si>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</si>
  <si>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</si>
  <si>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</si>
  <si>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</si>
  <si>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</si>
  <si>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</si>
  <si>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</si>
  <si>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</si>
  <si>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</si>
  <si>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</si>
  <si>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</si>
  <si>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</si>
  <si>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</si>
  <si>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</si>
  <si>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</si>
  <si>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</si>
  <si>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</si>
  <si>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</si>
  <si>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</si>
  <si>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</si>
  <si>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</si>
  <si>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</si>
  <si>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</si>
  <si>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</si>
  <si>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</si>
  <si>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</si>
  <si>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</si>
  <si>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</si>
  <si>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</si>
  <si>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</si>
  <si>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</si>
  <si>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</si>
  <si>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</si>
  <si>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</si>
  <si>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</si>
  <si>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</si>
  <si>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</si>
  <si>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</si>
  <si>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</si>
  <si>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</si>
  <si>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</si>
  <si>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</si>
  <si>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</si>
  <si>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</si>
  <si>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</si>
  <si>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</si>
  <si>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</si>
  <si>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</si>
  <si>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</si>
  <si>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</si>
  <si>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</si>
  <si>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</si>
  <si>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</si>
  <si>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</si>
  <si>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</si>
  <si>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</si>
  <si>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</si>
  <si>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</si>
  <si>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</si>
  <si>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</si>
  <si>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</si>
  <si>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</si>
  <si>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</si>
  <si>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</si>
  <si>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</si>
  <si>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</si>
  <si>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</si>
  <si>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</si>
  <si>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</si>
  <si>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</si>
  <si>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</si>
  <si>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</si>
  <si>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</si>
  <si>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</si>
  <si>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</si>
  <si>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</si>
  <si>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</si>
  <si>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</si>
  <si>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</si>
  <si>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</si>
  <si>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</si>
  <si>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</si>
  <si>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</si>
  <si>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</si>
  <si>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</si>
  <si>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</si>
  <si>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</si>
  <si>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</si>
  <si>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</si>
  <si>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</si>
  <si>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</si>
  <si>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</si>
  <si>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</si>
  <si>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</si>
  <si>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</si>
  <si>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</si>
  <si>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</si>
  <si>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</si>
  <si>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</si>
  <si>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</si>
  <si>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</si>
  <si>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</si>
  <si>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</si>
  <si>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</si>
  <si>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</si>
  <si>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</si>
  <si>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</si>
  <si>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</si>
  <si>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</si>
  <si>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</si>
  <si>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</si>
  <si>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</si>
  <si>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</si>
  <si>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</si>
  <si>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</si>
  <si>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</si>
  <si>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</si>
  <si>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</si>
  <si>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</si>
  <si>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</si>
  <si>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</si>
  <si>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</si>
  <si>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</si>
  <si>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</si>
  <si>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</si>
  <si>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</si>
  <si>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</si>
  <si>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</si>
  <si>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</si>
  <si>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</si>
  <si>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</si>
  <si>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</si>
  <si>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</si>
  <si>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</si>
  <si>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</si>
  <si>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</si>
  <si>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</si>
  <si>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</si>
  <si>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</si>
  <si>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</si>
  <si>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</si>
  <si>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</si>
  <si>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</si>
  <si>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</si>
  <si>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</si>
  <si>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</si>
  <si>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</si>
  <si>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</si>
  <si>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</si>
  <si>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</si>
  <si>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</si>
  <si>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</si>
  <si>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</si>
  <si>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</si>
  <si>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</si>
  <si>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</si>
  <si>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</si>
  <si>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</si>
  <si>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</si>
  <si>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</si>
  <si>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</si>
  <si>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</si>
  <si>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</si>
  <si>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</si>
  <si>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</si>
  <si>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</si>
  <si>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</si>
  <si>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</si>
  <si>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</si>
  <si>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</si>
  <si>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</si>
  <si>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</si>
  <si>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</si>
  <si>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</si>
  <si>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</si>
  <si>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</si>
  <si>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</si>
  <si>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</si>
  <si>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</si>
  <si>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</si>
  <si>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</si>
  <si>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</si>
  <si>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</si>
  <si>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</si>
  <si>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</si>
  <si>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</si>
  <si>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</si>
  <si>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</si>
  <si>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</si>
  <si>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</si>
  <si>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</si>
  <si>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</si>
  <si>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</si>
  <si>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</si>
  <si>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</si>
  <si>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</si>
  <si>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</si>
  <si>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</si>
  <si>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</si>
  <si>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</si>
  <si>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</si>
  <si>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</si>
  <si>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</si>
  <si>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</si>
  <si>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</si>
  <si>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</si>
  <si>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</si>
  <si>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</si>
  <si>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</si>
  <si>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</si>
  <si>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</si>
  <si>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</si>
  <si>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</si>
  <si>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</si>
  <si>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</si>
  <si>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</si>
  <si>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</si>
  <si>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</si>
  <si>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</si>
  <si>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</si>
  <si>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</si>
  <si>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</si>
  <si>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</si>
  <si>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</si>
  <si>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</si>
  <si>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</si>
  <si>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</si>
  <si>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</si>
  <si>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</si>
  <si>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</si>
  <si>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</si>
  <si>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</si>
  <si>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</si>
  <si>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</si>
  <si>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</si>
  <si>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</si>
  <si>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</si>
  <si>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</si>
  <si>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</si>
  <si>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</si>
  <si>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</si>
  <si>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</si>
  <si>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</si>
  <si>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</si>
  <si>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</si>
  <si>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</si>
  <si>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</si>
  <si>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</si>
  <si>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</si>
  <si>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</si>
  <si>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</si>
  <si>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</si>
  <si>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</si>
  <si>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</si>
  <si>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</si>
  <si>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</si>
  <si>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</si>
  <si>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</si>
  <si>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</si>
  <si>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</si>
  <si>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</si>
  <si>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</si>
  <si>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</si>
  <si>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</si>
  <si>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</si>
  <si>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</si>
  <si>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</si>
  <si>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</si>
  <si>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</si>
  <si>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</si>
  <si>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</si>
  <si>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</si>
  <si>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</si>
  <si>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</si>
  <si>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</si>
  <si>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</si>
  <si>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</si>
  <si>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</si>
  <si>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</si>
  <si>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</si>
  <si>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</si>
  <si>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</si>
  <si>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</si>
  <si>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</si>
  <si>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</si>
  <si>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</si>
  <si>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</si>
  <si>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</si>
  <si>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</si>
  <si>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</si>
  <si>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</si>
  <si>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</si>
  <si>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</si>
  <si>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</si>
  <si>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</si>
  <si>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</si>
  <si>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</si>
  <si>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</si>
  <si>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</si>
  <si>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</si>
  <si>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</si>
  <si>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</si>
  <si>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</si>
  <si>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</si>
  <si>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</si>
  <si>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</si>
  <si>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</si>
  <si>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</si>
  <si>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</si>
  <si>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</si>
  <si>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</si>
  <si>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</si>
  <si>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</si>
  <si>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</si>
  <si>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</si>
  <si>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</si>
  <si>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</si>
  <si>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</si>
  <si>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</si>
  <si>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</si>
  <si>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</si>
  <si>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</si>
  <si>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</si>
  <si>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</si>
  <si>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</si>
  <si>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</si>
  <si>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</si>
  <si>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</si>
  <si>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</si>
  <si>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</si>
  <si>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</si>
  <si>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</si>
  <si>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</si>
  <si>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</si>
  <si>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</si>
  <si>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</si>
  <si>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</si>
  <si>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</si>
  <si>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</si>
  <si>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</si>
  <si>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</si>
  <si>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</si>
  <si>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</si>
  <si>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</si>
  <si>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</si>
  <si>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</si>
  <si>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</si>
  <si>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</si>
  <si>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</si>
  <si>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</si>
  <si>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</si>
  <si>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</si>
  <si>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</si>
  <si>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</si>
  <si>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</si>
  <si>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</si>
  <si>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</si>
  <si>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</si>
  <si>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</si>
  <si>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</si>
  <si>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</si>
  <si>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</si>
  <si>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</si>
  <si>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</si>
  <si>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</si>
  <si>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</si>
  <si>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</si>
  <si>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</si>
  <si>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</si>
  <si>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</si>
  <si>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</si>
  <si>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</si>
  <si>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</si>
  <si>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</si>
  <si>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</si>
  <si>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</si>
  <si>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</si>
  <si>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</si>
  <si>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</si>
  <si>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</si>
  <si>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</si>
  <si>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</si>
  <si>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</si>
  <si>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</si>
  <si>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</si>
  <si>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</si>
  <si>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</si>
  <si>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</si>
  <si>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</si>
  <si>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</si>
  <si>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</si>
  <si>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</si>
  <si>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</si>
  <si>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</si>
  <si>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</si>
  <si>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</si>
  <si>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</si>
  <si>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</si>
  <si>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</si>
  <si>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</si>
  <si>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</si>
  <si>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</si>
  <si>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</si>
  <si>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</si>
  <si>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</si>
  <si>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</si>
  <si>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</si>
  <si>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</si>
  <si>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</si>
  <si>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</si>
  <si>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</si>
  <si>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</si>
  <si>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</si>
  <si>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</si>
  <si>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</si>
  <si>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</si>
  <si>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</si>
  <si>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</si>
  <si>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</si>
  <si>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</si>
  <si>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</si>
  <si>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</si>
  <si>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</si>
  <si>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</si>
  <si>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</si>
  <si>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</si>
  <si>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</si>
  <si>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</si>
  <si>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</si>
  <si>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</si>
  <si>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</si>
  <si>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</si>
  <si>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</si>
  <si>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</si>
  <si>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</si>
  <si>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</si>
  <si>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</si>
  <si>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</si>
  <si>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</si>
  <si>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</si>
  <si>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</si>
  <si>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</si>
  <si>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</si>
  <si>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</si>
  <si>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</si>
  <si>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</si>
  <si>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</si>
  <si>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</si>
  <si>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</si>
  <si>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</si>
  <si>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</si>
  <si>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</si>
  <si>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</si>
  <si>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</si>
  <si>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</si>
  <si>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</si>
  <si>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</si>
  <si>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</si>
  <si>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</si>
  <si>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</si>
  <si>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</si>
  <si>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</si>
  <si>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</si>
  <si>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</si>
  <si>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</si>
  <si>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</si>
  <si>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</si>
  <si>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</si>
  <si>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</si>
  <si>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</si>
  <si>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</si>
  <si>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</si>
  <si>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</si>
  <si>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</si>
  <si>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</si>
  <si>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</si>
  <si>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</si>
  <si>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</si>
  <si>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</si>
  <si>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</si>
  <si>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</si>
  <si>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</si>
  <si>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</si>
  <si>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</si>
  <si>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</si>
  <si>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</si>
  <si>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</si>
  <si>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</si>
  <si>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</si>
  <si>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</si>
  <si>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</si>
  <si>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</si>
  <si>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</si>
  <si>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</si>
  <si>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</si>
  <si>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</si>
  <si>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</si>
  <si>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</si>
  <si>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</si>
  <si>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</si>
  <si>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</si>
  <si>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</si>
  <si>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</si>
  <si>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</si>
  <si>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</si>
  <si>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</si>
  <si>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</si>
  <si>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</si>
  <si>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</si>
  <si>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</si>
  <si>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</si>
  <si>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</si>
  <si>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</si>
  <si>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</si>
  <si>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</si>
  <si>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</si>
  <si>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</si>
  <si>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</si>
  <si>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</si>
  <si>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</si>
  <si>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</si>
  <si>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</si>
  <si>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</si>
  <si>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</si>
  <si>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</si>
  <si>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</si>
  <si>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</si>
  <si>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</si>
  <si>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</si>
  <si>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</si>
  <si>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</si>
  <si>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</si>
  <si>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</si>
  <si>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</si>
  <si>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</si>
  <si>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</si>
  <si>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</si>
  <si>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</si>
  <si>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</si>
  <si>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</si>
  <si>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</si>
  <si>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</si>
  <si>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</si>
  <si>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</si>
  <si>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</si>
  <si>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</si>
  <si>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</si>
  <si>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</si>
  <si>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</si>
  <si>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</si>
  <si>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</si>
  <si>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</si>
  <si>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</si>
  <si>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</si>
  <si>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</si>
  <si>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</si>
  <si>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</si>
  <si>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</si>
  <si>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</si>
  <si>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</si>
  <si>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</si>
  <si>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</si>
  <si>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</si>
  <si>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</si>
  <si>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</si>
  <si>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</si>
  <si>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</si>
  <si>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</si>
  <si>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</si>
  <si>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</si>
  <si>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</si>
  <si>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</si>
  <si>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</si>
  <si>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</si>
  <si>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</si>
  <si>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</si>
  <si>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</si>
  <si>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</si>
  <si>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</si>
  <si>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</si>
  <si>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</si>
  <si>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</si>
  <si>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</si>
  <si>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</si>
  <si>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</si>
  <si>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</si>
  <si>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</si>
  <si>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</si>
  <si>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</si>
  <si>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</si>
  <si>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</si>
  <si>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</si>
  <si>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</si>
  <si>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</si>
  <si>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</si>
  <si>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</si>
  <si>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</si>
  <si>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</si>
  <si>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</si>
  <si>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</si>
  <si>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</si>
  <si>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</si>
  <si>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</si>
  <si>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</si>
  <si>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</si>
  <si>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</si>
  <si>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</si>
  <si>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</si>
  <si>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</si>
  <si>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</si>
  <si>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</si>
  <si>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</si>
  <si>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</si>
  <si>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</si>
  <si>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</si>
  <si>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</si>
  <si>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</si>
  <si>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</si>
  <si>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</si>
  <si>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</si>
  <si>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</si>
  <si>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</si>
  <si>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</si>
  <si>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</si>
  <si>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</si>
  <si>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</si>
  <si>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</si>
  <si>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</si>
  <si>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</si>
  <si>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</si>
  <si>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</si>
  <si>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</si>
  <si>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</si>
  <si>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</si>
  <si>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</si>
  <si>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</si>
  <si>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</si>
  <si>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</si>
  <si>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</si>
  <si>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</si>
  <si>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</si>
  <si>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</si>
  <si>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</si>
  <si>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</si>
  <si>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</si>
  <si>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</si>
  <si>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</si>
  <si>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</si>
  <si>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</si>
  <si>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</si>
  <si>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</si>
  <si>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</si>
  <si>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</si>
  <si>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</si>
  <si>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</si>
  <si>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</si>
  <si>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</si>
  <si>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</si>
  <si>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</si>
  <si>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</si>
  <si>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</si>
  <si>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</si>
  <si>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</si>
  <si>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</si>
  <si>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</si>
  <si>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</si>
  <si>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</si>
  <si>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</si>
  <si>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</si>
  <si>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</si>
  <si>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</si>
  <si>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</si>
  <si>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</si>
  <si>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</si>
  <si>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</si>
  <si>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</si>
  <si>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</si>
  <si>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</si>
  <si>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</si>
  <si>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</si>
  <si>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</si>
  <si>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</si>
  <si>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</si>
  <si>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</si>
  <si>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</si>
  <si>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</si>
  <si>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</si>
  <si>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</si>
  <si>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</si>
  <si>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</si>
  <si>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</si>
  <si>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</si>
  <si>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</si>
  <si>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</si>
  <si>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</si>
  <si>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</si>
  <si>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</si>
  <si>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</si>
  <si>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</si>
  <si>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</si>
  <si>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</si>
  <si>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</si>
  <si>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</si>
  <si>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</si>
  <si>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</si>
  <si>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</si>
  <si>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</si>
  <si>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</si>
  <si>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</si>
  <si>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</si>
  <si>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</si>
  <si>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</si>
  <si>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</si>
  <si>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</si>
  <si>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</si>
  <si>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</si>
  <si>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</si>
  <si>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</si>
  <si>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</si>
  <si>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</si>
  <si>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</si>
  <si>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</si>
  <si>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</si>
  <si>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</si>
  <si>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</si>
  <si>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</si>
  <si>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</si>
  <si>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</si>
  <si>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</si>
  <si>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</si>
  <si>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</si>
  <si>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</si>
  <si>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</si>
  <si>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</si>
  <si>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</si>
  <si>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</si>
  <si>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</si>
  <si>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</si>
  <si>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</si>
  <si>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</si>
  <si>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</si>
  <si>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</si>
  <si>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</si>
  <si>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</si>
  <si>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</si>
  <si>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</si>
  <si>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</si>
  <si>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</si>
  <si>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</si>
  <si>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</si>
  <si>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</si>
  <si>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</si>
  <si>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</si>
  <si>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</si>
  <si>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</si>
  <si>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</si>
  <si>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</si>
  <si>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</si>
  <si>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</si>
  <si>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</si>
  <si>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</si>
  <si>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</si>
  <si>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</si>
  <si>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</si>
  <si>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</si>
  <si>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</si>
  <si>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</si>
  <si>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</si>
  <si>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</si>
  <si>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</si>
  <si>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</si>
  <si>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</si>
  <si>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</si>
  <si>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</si>
  <si>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</si>
  <si>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</si>
  <si>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</si>
  <si>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</si>
  <si>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</si>
  <si>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</si>
  <si>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</si>
  <si>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</si>
  <si>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</si>
  <si>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</si>
  <si>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</si>
  <si>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</si>
  <si>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</si>
  <si>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</si>
  <si>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</si>
  <si>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</si>
  <si>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</si>
  <si>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</si>
  <si>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</si>
  <si>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</si>
  <si>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</si>
  <si>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</si>
  <si>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</si>
  <si>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</si>
  <si>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</si>
  <si>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</si>
  <si>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</si>
  <si>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</si>
  <si>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</si>
  <si>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</si>
  <si>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</si>
  <si>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</si>
  <si>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</si>
  <si>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</si>
  <si>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</si>
  <si>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</si>
  <si>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</si>
  <si>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</si>
  <si>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</si>
  <si>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</si>
  <si>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</si>
  <si>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</si>
  <si>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</si>
  <si>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</si>
  <si>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</si>
  <si>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</si>
  <si>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</si>
  <si>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</si>
  <si>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</si>
  <si>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</si>
  <si>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</si>
  <si>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</si>
  <si>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</si>
  <si>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</si>
  <si>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</si>
  <si>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</si>
  <si>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</si>
  <si>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</si>
  <si>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</si>
  <si>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</si>
  <si>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</si>
  <si>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</si>
  <si>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</si>
  <si>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</si>
  <si>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</si>
  <si>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</si>
  <si>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</si>
  <si>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</si>
  <si>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</si>
  <si>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</si>
  <si>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</si>
  <si>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</si>
  <si>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</si>
  <si>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</si>
  <si>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</si>
  <si>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</si>
  <si>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</si>
  <si>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</si>
  <si>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</si>
  <si>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</si>
  <si>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</si>
  <si>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</si>
  <si>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</si>
  <si>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</si>
  <si>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</si>
  <si>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</si>
  <si>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</si>
  <si>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</si>
  <si>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</si>
  <si>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</si>
  <si>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</si>
  <si>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</si>
  <si>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</si>
  <si>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</si>
  <si>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</si>
  <si>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</si>
  <si>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</si>
  <si>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</si>
  <si>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</si>
  <si>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</si>
  <si>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</si>
  <si>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</si>
  <si>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</si>
  <si>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</si>
  <si>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</si>
  <si>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</si>
  <si>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</si>
  <si>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</si>
  <si>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</si>
  <si>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</si>
  <si>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</si>
  <si>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</si>
  <si>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</si>
  <si>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</si>
  <si>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</si>
  <si>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</si>
  <si>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</si>
  <si>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</si>
  <si>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</si>
  <si>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</si>
  <si>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</si>
  <si>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</si>
  <si>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</si>
  <si>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</si>
  <si>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</si>
  <si>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</si>
  <si>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</si>
  <si>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</si>
  <si>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</si>
  <si>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</si>
  <si>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</si>
  <si>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</si>
  <si>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</si>
  <si>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</si>
  <si>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</si>
  <si>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</si>
  <si>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</si>
  <si>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</si>
  <si>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</si>
  <si>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</si>
  <si>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</si>
  <si>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</si>
  <si>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</si>
  <si>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</si>
  <si>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</si>
  <si>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</si>
  <si>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</si>
  <si>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</si>
  <si>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</si>
  <si>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</si>
  <si>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</si>
  <si>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</si>
  <si>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</si>
  <si>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</si>
  <si>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</si>
  <si>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</si>
  <si>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</si>
  <si>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</si>
  <si>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</si>
  <si>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</si>
  <si>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</si>
  <si>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</si>
  <si>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</si>
  <si>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</si>
  <si>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</si>
  <si>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</si>
  <si>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</si>
  <si>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</si>
  <si>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</si>
  <si>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</si>
  <si>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</si>
  <si>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</si>
  <si>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</si>
  <si>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</si>
  <si>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</si>
  <si>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</si>
  <si>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</si>
  <si>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</si>
  <si>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</si>
  <si>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</si>
  <si>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</si>
  <si>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</si>
  <si>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</si>
  <si>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</si>
  <si>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</si>
  <si>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</si>
  <si>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</si>
  <si>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</si>
  <si>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</si>
  <si>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</si>
  <si>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</si>
  <si>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</si>
  <si>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</si>
  <si>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</si>
  <si>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</si>
  <si>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</si>
  <si>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</si>
  <si>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</si>
  <si>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</si>
  <si>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</si>
  <si>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</si>
  <si>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</si>
  <si>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</si>
  <si>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</si>
  <si>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</si>
  <si>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</si>
  <si>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</si>
  <si>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</si>
  <si>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</si>
  <si>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</si>
  <si>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</si>
  <si>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</si>
  <si>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</si>
  <si>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</si>
  <si>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</si>
  <si>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</si>
  <si>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</si>
  <si>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</si>
  <si>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</si>
  <si>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</si>
  <si>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</si>
  <si>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</si>
  <si>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</si>
  <si>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</si>
  <si>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</si>
  <si>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</si>
  <si>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</si>
  <si>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</si>
  <si>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</si>
  <si>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</si>
  <si>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</si>
  <si>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</si>
  <si>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</si>
  <si>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</si>
  <si>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</si>
  <si>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</si>
  <si>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</si>
  <si>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</si>
  <si>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</si>
  <si>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</si>
  <si>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</si>
  <si>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</si>
  <si>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</si>
  <si>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</si>
  <si>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</si>
  <si>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</si>
  <si>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</si>
  <si>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</si>
  <si>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</si>
  <si>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</si>
  <si>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</si>
  <si>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</si>
  <si>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</si>
  <si>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</si>
  <si>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</si>
  <si>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</si>
  <si>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</si>
  <si>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</si>
  <si>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</si>
  <si>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</si>
  <si>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</si>
  <si>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</si>
  <si>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</si>
  <si>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</si>
  <si>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</si>
  <si>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</si>
  <si>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</si>
  <si>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</si>
  <si>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</si>
  <si>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</si>
  <si>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</si>
  <si>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</si>
  <si>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</si>
  <si>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</si>
  <si>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</si>
  <si>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</si>
  <si>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</si>
  <si>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</si>
  <si>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</si>
  <si>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</si>
  <si>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</si>
  <si>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</si>
  <si>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</si>
  <si>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</si>
  <si>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</si>
  <si>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</si>
  <si>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</si>
  <si>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</si>
  <si>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</si>
  <si>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</si>
  <si>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</si>
  <si>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</si>
  <si>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</si>
  <si>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</si>
  <si>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</si>
  <si>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</si>
  <si>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</si>
  <si>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</si>
  <si>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</si>
  <si>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</si>
  <si>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</si>
  <si>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</si>
  <si>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</si>
  <si>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</si>
  <si>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</si>
  <si>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</si>
  <si>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</si>
  <si>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</si>
  <si>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</si>
  <si>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</si>
  <si>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</si>
  <si>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</si>
  <si>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</si>
  <si>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</si>
  <si>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</si>
  <si>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</si>
  <si>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</si>
  <si>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</si>
  <si>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</si>
  <si>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</si>
  <si>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</si>
  <si>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</si>
  <si>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</si>
  <si>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</si>
  <si>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</si>
  <si>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</si>
  <si>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</si>
  <si>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</si>
  <si>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</si>
  <si>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</si>
  <si>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</si>
  <si>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</si>
  <si>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</si>
  <si>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</si>
  <si>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</si>
  <si>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</si>
  <si>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</si>
  <si>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</si>
  <si>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</si>
  <si>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</si>
  <si>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</si>
  <si>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</si>
  <si>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</si>
  <si>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</si>
  <si>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</si>
  <si>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</si>
  <si>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</si>
  <si>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</si>
  <si>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</si>
  <si>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</si>
  <si>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</si>
  <si>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</si>
  <si>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</si>
  <si>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</si>
  <si>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</si>
  <si>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</si>
  <si>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</si>
  <si>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</si>
  <si>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</si>
  <si>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</si>
  <si>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</si>
  <si>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</si>
  <si>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</si>
  <si>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</si>
  <si>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</si>
  <si>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</si>
  <si>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</si>
  <si>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</si>
  <si>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</si>
  <si>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</si>
  <si>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</si>
  <si>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</si>
  <si>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</si>
  <si>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</si>
  <si>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</si>
  <si>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</si>
  <si>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</si>
  <si>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</si>
  <si>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</si>
  <si>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</si>
  <si>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</si>
  <si>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</si>
  <si>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</si>
  <si>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</si>
  <si>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</si>
  <si>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</si>
  <si>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</si>
  <si>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</si>
  <si>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</si>
  <si>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</si>
  <si>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</si>
  <si>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</si>
  <si>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</si>
  <si>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</si>
  <si>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</si>
  <si>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</si>
  <si>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</si>
  <si>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</si>
  <si>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</si>
  <si>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</si>
  <si>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</si>
  <si>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</si>
  <si>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</si>
  <si>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</si>
  <si>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</si>
  <si>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</si>
  <si>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</si>
  <si>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</si>
  <si>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</si>
  <si>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</si>
  <si>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</si>
  <si>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</si>
  <si>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</si>
  <si>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</si>
  <si>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</si>
  <si>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</si>
  <si>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</si>
  <si>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</si>
  <si>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</si>
  <si>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</si>
  <si>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</si>
  <si>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</si>
  <si>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</si>
  <si>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</si>
  <si>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</si>
  <si>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</si>
  <si>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</si>
  <si>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</si>
  <si>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</si>
  <si>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</si>
  <si>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</si>
  <si>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</si>
  <si>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</si>
  <si>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</si>
  <si>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</si>
  <si>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</si>
  <si>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</si>
  <si>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</si>
  <si>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</si>
  <si>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</si>
  <si>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</si>
  <si>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</si>
  <si>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</si>
  <si>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</si>
  <si>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</si>
  <si>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</si>
  <si>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</si>
  <si>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</si>
  <si>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</si>
  <si>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</si>
  <si>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</si>
  <si>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</si>
  <si>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</si>
  <si>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</si>
  <si>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</si>
  <si>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</si>
  <si>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</si>
  <si>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</si>
  <si>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</si>
  <si>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</si>
  <si>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</si>
  <si>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</si>
  <si>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</si>
  <si>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</si>
  <si>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</si>
  <si>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</si>
  <si>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</si>
  <si>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</si>
  <si>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</si>
  <si>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</si>
  <si>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</si>
  <si>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</si>
  <si>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</si>
  <si>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</si>
  <si>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</si>
  <si>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</si>
  <si>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</si>
  <si>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</si>
  <si>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</si>
  <si>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</si>
  <si>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</si>
  <si>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</si>
  <si>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</si>
  <si>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</si>
  <si>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</si>
  <si>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</si>
  <si>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</si>
  <si>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</si>
  <si>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</si>
  <si>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</si>
  <si>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</si>
  <si>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</si>
  <si>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</si>
  <si>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</si>
  <si>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</si>
  <si>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</si>
  <si>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</si>
  <si>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</si>
  <si>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</si>
  <si>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</si>
  <si>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</si>
  <si>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</si>
  <si>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</si>
  <si>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</si>
  <si>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</si>
  <si>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</si>
  <si>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</si>
  <si>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</si>
  <si>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</si>
  <si>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</si>
  <si>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</si>
  <si>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</si>
  <si>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</si>
  <si>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</si>
  <si>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</si>
  <si>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</si>
  <si>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</si>
  <si>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</si>
  <si>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</si>
  <si>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</si>
  <si>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</si>
  <si>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</si>
  <si>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</si>
  <si>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</si>
  <si>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</si>
  <si>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</si>
  <si>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</si>
  <si>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</si>
  <si>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</si>
  <si>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</si>
  <si>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</si>
  <si>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</si>
  <si>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</si>
  <si>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</si>
  <si>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</si>
  <si>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</si>
  <si>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</si>
  <si>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</si>
  <si>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</si>
  <si>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</si>
  <si>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</si>
  <si>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</si>
  <si>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</si>
  <si>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</si>
  <si>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</si>
  <si>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</si>
  <si>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</si>
  <si>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</si>
  <si>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</si>
  <si>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</si>
  <si>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</si>
  <si>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</si>
  <si>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</si>
  <si>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</si>
  <si>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</si>
  <si>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</si>
  <si>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</si>
  <si>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</si>
  <si>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</si>
  <si>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</si>
  <si>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</si>
  <si>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</si>
  <si>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</si>
  <si>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</si>
  <si>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</si>
  <si>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</si>
  <si>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</si>
  <si>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</si>
  <si>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</si>
  <si>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</si>
  <si>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</si>
  <si>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</si>
  <si>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</si>
  <si>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</si>
  <si>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</si>
  <si>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</si>
  <si>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</si>
  <si>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</si>
  <si>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</si>
  <si>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</si>
  <si>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</si>
  <si>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</si>
  <si>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</si>
  <si>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</si>
  <si>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</si>
  <si>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</si>
  <si>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</si>
  <si>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</si>
  <si>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</si>
  <si>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</si>
  <si>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</si>
  <si>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</si>
  <si>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</si>
  <si>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</si>
  <si>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</si>
  <si>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</si>
  <si>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</si>
  <si>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</si>
  <si>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</si>
  <si>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</si>
  <si>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</si>
  <si>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</si>
  <si>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</si>
  <si>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</si>
  <si>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</si>
  <si>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</si>
  <si>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</si>
  <si>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</si>
  <si>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</si>
  <si>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</si>
  <si>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</si>
  <si>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</si>
  <si>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</si>
  <si>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</si>
  <si>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</si>
  <si>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</si>
  <si>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</si>
  <si>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</si>
  <si>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</si>
  <si>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</si>
  <si>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</si>
  <si>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</si>
  <si>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</si>
  <si>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</si>
  <si>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</si>
  <si>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</si>
  <si>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</si>
  <si>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</si>
  <si>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</si>
  <si>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</si>
  <si>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</si>
  <si>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</si>
  <si>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</si>
  <si>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</si>
  <si>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</si>
  <si>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</si>
  <si>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</si>
  <si>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</si>
  <si>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</si>
  <si>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</si>
  <si>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</si>
  <si>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</si>
  <si>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</si>
  <si>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</si>
  <si>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</si>
  <si>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</si>
  <si>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</si>
  <si>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</si>
  <si>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</si>
  <si>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</si>
  <si>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</si>
  <si>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</si>
  <si>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</si>
  <si>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</si>
  <si>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</si>
  <si>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</si>
  <si>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</si>
  <si>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</si>
  <si>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</si>
  <si>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</si>
  <si>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</si>
  <si>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</si>
  <si>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</si>
  <si>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</si>
  <si>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</si>
  <si>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</si>
  <si>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</si>
  <si>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</si>
  <si>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</si>
  <si>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</si>
  <si>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</si>
  <si>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</si>
  <si>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</si>
  <si>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</si>
  <si>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</si>
  <si>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</si>
  <si>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</si>
  <si>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</si>
  <si>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</si>
  <si>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</si>
  <si>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</si>
  <si>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</si>
  <si>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</si>
  <si>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</si>
  <si>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</si>
  <si>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</si>
  <si>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</si>
  <si>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</si>
  <si>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</si>
  <si>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</si>
  <si>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</si>
  <si>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</si>
  <si>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</si>
  <si>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</si>
  <si>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</si>
  <si>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</si>
  <si>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</si>
  <si>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</si>
  <si>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</si>
  <si>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</si>
  <si>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</si>
  <si>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</si>
  <si>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</si>
  <si>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</si>
  <si>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</si>
  <si>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</si>
  <si>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</si>
  <si>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</si>
  <si>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</si>
  <si>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</si>
  <si>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</si>
  <si>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</si>
  <si>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</si>
  <si>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</si>
  <si>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</si>
  <si>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</si>
  <si>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</si>
  <si>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</si>
  <si>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</si>
  <si>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</si>
  <si>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</si>
  <si>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</si>
  <si>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</si>
  <si>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</si>
  <si>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</si>
  <si>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</si>
  <si>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</si>
  <si>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</si>
  <si>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</si>
  <si>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</si>
  <si>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</si>
  <si>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</si>
  <si>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</si>
  <si>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</si>
  <si>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</si>
  <si>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</si>
  <si>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</si>
  <si>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</si>
  <si>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</si>
  <si>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</si>
  <si>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</si>
  <si>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</si>
  <si>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</si>
  <si>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</si>
  <si>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</si>
  <si>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</si>
  <si>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</si>
  <si>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</si>
  <si>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</si>
  <si>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</si>
  <si>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</si>
  <si>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</si>
  <si>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</si>
  <si>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</si>
  <si>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</si>
  <si>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</si>
  <si>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</si>
  <si>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</si>
  <si>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</si>
  <si>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</si>
  <si>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</si>
  <si>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</si>
  <si>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</si>
  <si>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</si>
  <si>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</si>
  <si>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</si>
  <si>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</si>
  <si>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</si>
  <si>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</si>
  <si>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</si>
  <si>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</si>
  <si>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</si>
  <si>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</si>
  <si>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</si>
  <si>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</si>
  <si>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</si>
  <si>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</si>
  <si>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</si>
  <si>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</si>
  <si>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</si>
  <si>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</si>
  <si>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</si>
  <si>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</si>
  <si>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</si>
  <si>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</si>
  <si>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</si>
  <si>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</si>
  <si>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</si>
  <si>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</si>
  <si>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</si>
  <si>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</si>
  <si>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</si>
  <si>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</si>
  <si>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</si>
  <si>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</si>
  <si>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</si>
  <si>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</si>
  <si>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</si>
  <si>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</si>
  <si>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</si>
  <si>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</si>
  <si>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</si>
  <si>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</si>
  <si>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</si>
  <si>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</si>
  <si>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</si>
  <si>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</si>
  <si>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</si>
  <si>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</si>
  <si>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</si>
  <si>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</si>
  <si>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</si>
  <si>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</si>
  <si>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</si>
  <si>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</si>
  <si>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</si>
  <si>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</si>
  <si>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</si>
  <si>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</si>
  <si>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</si>
  <si>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</si>
  <si>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</si>
  <si>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</si>
  <si>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</si>
  <si>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</si>
  <si>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</si>
  <si>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</si>
  <si>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</si>
  <si>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</si>
  <si>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</si>
  <si>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</si>
  <si>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</si>
  <si>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</si>
  <si>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</si>
  <si>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</si>
  <si>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</si>
  <si>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</si>
  <si>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</si>
  <si>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</si>
  <si>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</si>
  <si>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</si>
  <si>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</si>
  <si>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</si>
  <si>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</si>
  <si>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</si>
  <si>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</si>
  <si>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</si>
  <si>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</si>
  <si>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</si>
  <si>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</si>
  <si>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</si>
  <si>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</si>
  <si>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</si>
  <si>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</si>
  <si>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</si>
  <si>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</si>
  <si>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</si>
  <si>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</si>
  <si>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</si>
  <si>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</si>
  <si>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</si>
  <si>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</si>
  <si>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</si>
  <si>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</si>
  <si>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</si>
  <si>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</si>
  <si>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</si>
  <si>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</si>
  <si>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</si>
  <si>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</si>
  <si>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</si>
  <si>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</si>
  <si>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</si>
  <si>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</si>
  <si>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</si>
  <si>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</si>
  <si>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</si>
  <si>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</si>
  <si>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</si>
  <si>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</si>
  <si>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</si>
  <si>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</si>
  <si>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</si>
  <si>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</si>
  <si>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</si>
  <si>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</si>
  <si>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</si>
  <si>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</si>
  <si>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</si>
  <si>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</si>
  <si>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</si>
  <si>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</si>
  <si>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</si>
  <si>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</si>
  <si>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</si>
  <si>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</si>
  <si>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</si>
  <si>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</si>
  <si>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</si>
  <si>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</si>
  <si>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</si>
  <si>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</si>
  <si>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</si>
  <si>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</si>
  <si>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</si>
  <si>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</si>
  <si>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</si>
  <si>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</si>
  <si>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</si>
  <si>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</si>
  <si>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</si>
  <si>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</si>
  <si>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</si>
  <si>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</si>
  <si>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</si>
  <si>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</si>
  <si>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</si>
  <si>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</si>
  <si>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</si>
  <si>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</si>
  <si>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</si>
  <si>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</si>
  <si>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</si>
  <si>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</si>
  <si>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</si>
  <si>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</si>
  <si>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</si>
  <si>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</si>
  <si>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</si>
  <si>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</si>
  <si>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</si>
  <si>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</si>
  <si>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</si>
  <si>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</si>
  <si>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</si>
  <si>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</si>
  <si>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</si>
  <si>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</si>
  <si>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</si>
  <si>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</si>
  <si>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</si>
  <si>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</si>
  <si>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</si>
  <si>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</si>
  <si>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</si>
  <si>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</si>
  <si>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</si>
  <si>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</si>
  <si>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</si>
  <si>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</si>
  <si>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</si>
  <si>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</si>
  <si>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</si>
  <si>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</si>
  <si>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</si>
  <si>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</si>
  <si>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</si>
  <si>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</si>
  <si>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</si>
  <si>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</si>
  <si>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</si>
  <si>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</si>
  <si>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</si>
  <si>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</si>
  <si>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</si>
  <si>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</si>
  <si>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</si>
  <si>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</si>
  <si>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</si>
  <si>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</si>
  <si>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</si>
  <si>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</si>
  <si>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</si>
  <si>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</si>
  <si>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</si>
  <si>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</si>
  <si>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</si>
  <si>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</si>
  <si>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</si>
  <si>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</si>
  <si>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</si>
  <si>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</si>
  <si>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</si>
  <si>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</si>
  <si>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</si>
  <si>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</si>
  <si>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</si>
  <si>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</si>
  <si>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</si>
  <si>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</si>
  <si>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</si>
  <si>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</si>
  <si>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</si>
  <si>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</si>
  <si>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</si>
  <si>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</si>
  <si>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</si>
  <si>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</si>
  <si>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</si>
  <si>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</si>
  <si>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</si>
  <si>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</si>
  <si>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</si>
  <si>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</si>
  <si>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</si>
  <si>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</si>
  <si>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</si>
  <si>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</si>
  <si>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</si>
  <si>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</si>
  <si>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</si>
  <si>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</si>
  <si>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</si>
  <si>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</si>
  <si>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</si>
  <si>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</si>
  <si>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</si>
  <si>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</si>
  <si>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</si>
  <si>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</si>
  <si>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</si>
  <si>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</si>
  <si>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</si>
  <si>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</si>
  <si>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</si>
  <si>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</si>
  <si>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</si>
  <si>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</si>
  <si>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</si>
  <si>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</si>
  <si>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</si>
  <si>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</si>
  <si>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</si>
  <si>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</si>
  <si>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</si>
  <si>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</si>
  <si>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</si>
  <si>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</si>
  <si>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</si>
  <si>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</si>
  <si>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</si>
  <si>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</si>
  <si>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</si>
  <si>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</si>
  <si>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</si>
  <si>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</si>
  <si>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</si>
  <si>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</si>
  <si>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</si>
  <si>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</si>
  <si>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</si>
  <si>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</si>
  <si>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</si>
  <si>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</si>
  <si>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</si>
  <si>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</si>
  <si>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</si>
  <si>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</si>
  <si>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</si>
  <si>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</si>
  <si>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</si>
  <si>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</si>
  <si>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</si>
  <si>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</si>
  <si>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</si>
  <si>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</si>
  <si>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</si>
  <si>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</si>
  <si>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</si>
  <si>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</si>
  <si>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</si>
  <si>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</si>
  <si>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</si>
  <si>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</si>
  <si>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</si>
  <si>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</si>
  <si>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</si>
  <si>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</si>
  <si>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</si>
  <si>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</si>
  <si>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</si>
  <si>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</si>
  <si>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</si>
  <si>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</si>
  <si>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</si>
  <si>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</si>
  <si>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</si>
  <si>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</si>
  <si>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</si>
  <si>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</si>
  <si>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</si>
  <si>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</si>
  <si>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</si>
  <si>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</si>
  <si>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</si>
  <si>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</si>
  <si>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</si>
  <si>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</si>
  <si>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</si>
  <si>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</si>
  <si>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</si>
  <si>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</si>
  <si>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</si>
  <si>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</si>
  <si>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</si>
  <si>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</si>
  <si>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</si>
  <si>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</si>
  <si>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</si>
  <si>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</si>
  <si>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</si>
  <si>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</si>
  <si>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</si>
  <si>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</si>
  <si>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</si>
  <si>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</si>
  <si>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</si>
  <si>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</si>
  <si>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</si>
  <si>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</si>
  <si>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</si>
  <si>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</si>
  <si>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</si>
  <si>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</si>
  <si>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</si>
  <si>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</si>
  <si>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</si>
  <si>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</si>
  <si>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</si>
  <si>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</si>
  <si>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</si>
  <si>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</si>
  <si>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</si>
  <si>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</si>
  <si>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</si>
  <si>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</si>
  <si>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</si>
  <si>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</si>
  <si>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</si>
  <si>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</si>
  <si>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</si>
  <si>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</si>
  <si>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</si>
  <si>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</si>
  <si>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</si>
  <si>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</si>
  <si>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</si>
  <si>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</si>
  <si>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</si>
  <si>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</si>
  <si>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</si>
  <si>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</si>
  <si>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</si>
  <si>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</si>
  <si>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</si>
  <si>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</si>
  <si>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</si>
  <si>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</si>
  <si>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</si>
  <si>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</si>
  <si>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</si>
  <si>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</si>
  <si>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</si>
  <si>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</si>
  <si>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</si>
  <si>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</si>
  <si>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</si>
  <si>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</si>
  <si>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</si>
  <si>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</si>
  <si>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</si>
  <si>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</si>
  <si>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</si>
  <si>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</si>
  <si>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</si>
  <si>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</si>
  <si>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</si>
  <si>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</si>
  <si>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</si>
  <si>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</si>
  <si>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</si>
  <si>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</si>
  <si>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</si>
  <si>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</si>
  <si>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</si>
  <si>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</si>
  <si>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</si>
  <si>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</si>
  <si>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</si>
  <si>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</si>
  <si>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</si>
  <si>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</si>
  <si>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</si>
  <si>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</si>
  <si>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</si>
  <si>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</si>
  <si>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</si>
  <si>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</si>
  <si>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</si>
  <si>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</si>
  <si>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</si>
  <si>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</si>
  <si>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</si>
  <si>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</si>
  <si>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</si>
  <si>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</si>
  <si>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</si>
  <si>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</si>
  <si>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</si>
  <si>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</si>
  <si>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</si>
  <si>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</si>
  <si>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</si>
  <si>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</si>
  <si>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</si>
  <si>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</si>
  <si>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</si>
  <si>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</si>
  <si>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</si>
  <si>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</si>
  <si>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</si>
  <si>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</si>
  <si>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</si>
  <si>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</si>
  <si>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</si>
  <si>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</si>
  <si>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</si>
  <si>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</si>
  <si>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</si>
  <si>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</si>
  <si>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</si>
  <si>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</si>
  <si>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</si>
  <si>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</si>
  <si>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</si>
  <si>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</si>
  <si>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</si>
  <si>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</si>
  <si>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</si>
  <si>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</si>
  <si>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</si>
  <si>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</si>
  <si>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</si>
  <si>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</si>
  <si>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</si>
  <si>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</si>
  <si>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</si>
  <si>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</si>
  <si>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</si>
  <si>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</si>
  <si>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</si>
  <si>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</si>
  <si>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</si>
  <si>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</si>
  <si>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</si>
  <si>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</si>
  <si>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</si>
  <si>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</si>
  <si>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</si>
  <si>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</si>
  <si>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</si>
  <si>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</si>
  <si>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</si>
  <si>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</si>
  <si>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</si>
  <si>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</si>
  <si>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</si>
  <si>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</si>
  <si>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</si>
  <si>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</si>
  <si>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</si>
  <si>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</si>
  <si>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</si>
  <si>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</si>
  <si>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</si>
  <si>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</si>
  <si>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</si>
  <si>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</si>
  <si>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</si>
  <si>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</si>
  <si>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</si>
  <si>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</si>
  <si>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</si>
  <si>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</si>
  <si>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</si>
  <si>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</si>
  <si>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</si>
  <si>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</si>
  <si>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</si>
  <si>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</si>
  <si>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</si>
  <si>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</si>
  <si>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</si>
  <si>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</si>
  <si>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</si>
  <si>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</si>
  <si>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</si>
  <si>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</si>
  <si>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</si>
  <si>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</si>
  <si>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</si>
  <si>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</si>
  <si>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</si>
  <si>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</si>
  <si>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</si>
  <si>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</si>
  <si>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</si>
  <si>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</si>
  <si>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</si>
  <si>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</si>
  <si>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</si>
  <si>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</si>
  <si>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</si>
  <si>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</si>
  <si>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</si>
  <si>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</si>
  <si>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</si>
  <si>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</si>
  <si>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</si>
  <si>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</si>
  <si>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</si>
  <si>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</si>
  <si>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</si>
  <si>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</si>
  <si>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</si>
  <si>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</si>
  <si>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</si>
  <si>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</si>
  <si>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</si>
  <si>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</si>
  <si>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</si>
  <si>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</si>
  <si>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</si>
  <si>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</si>
  <si>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</si>
  <si>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</si>
  <si>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</si>
  <si>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</si>
  <si>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</si>
  <si>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</si>
  <si>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</si>
  <si>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</si>
  <si>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</si>
  <si>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</si>
  <si>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</si>
  <si>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</si>
  <si>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</si>
  <si>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</si>
  <si>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</si>
  <si>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</si>
  <si>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</si>
  <si>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</si>
  <si>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</si>
  <si>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</si>
  <si>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</si>
  <si>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</si>
  <si>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</si>
  <si>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</si>
  <si>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</si>
  <si>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</si>
  <si>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</si>
  <si>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</si>
  <si>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</si>
  <si>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</si>
  <si>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</si>
  <si>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</si>
  <si>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</si>
  <si>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</si>
  <si>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</si>
  <si>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</si>
  <si>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</si>
  <si>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</si>
  <si>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</si>
  <si>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</si>
  <si>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</si>
  <si>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</si>
  <si>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</si>
  <si>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</si>
  <si>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</si>
  <si>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</si>
  <si>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</si>
  <si>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</si>
  <si>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</si>
  <si>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</si>
  <si>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</si>
  <si>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</si>
  <si>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</si>
  <si>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</si>
  <si>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</si>
  <si>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</si>
  <si>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</si>
  <si>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</si>
  <si>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</si>
  <si>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</si>
  <si>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</si>
  <si>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</si>
  <si>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</si>
  <si>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</si>
  <si>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</si>
  <si>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</si>
  <si>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</si>
  <si>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</si>
  <si>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</si>
  <si>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</si>
  <si>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</si>
  <si>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</si>
  <si>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</si>
  <si>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</si>
  <si>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</si>
  <si>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</si>
  <si>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</si>
  <si>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</si>
  <si>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</si>
  <si>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</si>
  <si>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</si>
  <si>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</si>
  <si>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</si>
  <si>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</si>
  <si>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</si>
  <si>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</si>
  <si>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</si>
  <si>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</si>
  <si>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</si>
  <si>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</si>
  <si>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</si>
  <si>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</si>
  <si>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</si>
  <si>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</si>
  <si>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</si>
  <si>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</si>
  <si>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</si>
  <si>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</si>
  <si>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</si>
  <si>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</si>
  <si>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</si>
  <si>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</si>
  <si>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</si>
  <si>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</si>
  <si>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</si>
  <si>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</si>
  <si>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</si>
  <si>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</si>
  <si>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</si>
  <si>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</si>
  <si>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</si>
  <si>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</si>
  <si>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</si>
  <si>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</si>
  <si>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</si>
  <si>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</si>
  <si>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</si>
  <si>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</si>
  <si>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</si>
  <si>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</si>
  <si>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</si>
  <si>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</si>
  <si>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</si>
  <si>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</si>
  <si>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</si>
  <si>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</si>
  <si>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</si>
  <si>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</si>
  <si>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</si>
  <si>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</si>
  <si>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</si>
  <si>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</si>
  <si>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</si>
  <si>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</si>
  <si>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</si>
  <si>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</si>
  <si>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</si>
  <si>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</si>
  <si>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</si>
  <si>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</si>
  <si>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</si>
  <si>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</si>
  <si>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</si>
  <si>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</si>
  <si>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</si>
  <si>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</si>
  <si>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</si>
  <si>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</si>
  <si>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</si>
  <si>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</si>
  <si>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</si>
  <si>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</si>
  <si>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</si>
  <si>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</si>
  <si>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</si>
  <si>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</si>
  <si>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</si>
  <si>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</si>
  <si>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</si>
  <si>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</si>
  <si>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</si>
  <si>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</si>
  <si>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</si>
  <si>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</si>
  <si>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</si>
  <si>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</si>
  <si>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</si>
  <si>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</si>
  <si>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</si>
  <si>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</si>
  <si>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</si>
  <si>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</si>
  <si>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</si>
  <si>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</si>
  <si>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</si>
  <si>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</si>
  <si>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</si>
  <si>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</si>
  <si>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</si>
  <si>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</si>
  <si>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</si>
  <si>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</si>
  <si>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</si>
  <si>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</si>
  <si>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</si>
  <si>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</si>
  <si>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</si>
  <si>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</si>
  <si>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</si>
  <si>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</si>
  <si>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</si>
  <si>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</si>
  <si>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</si>
  <si>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</si>
  <si>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</si>
  <si>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</si>
  <si>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</si>
  <si>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</si>
  <si>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</si>
  <si>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</si>
  <si>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</si>
  <si>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</si>
  <si>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</si>
  <si>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</si>
  <si>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</si>
  <si>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</si>
  <si>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</si>
  <si>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</si>
  <si>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</si>
  <si>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</si>
  <si>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</si>
  <si>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</si>
  <si>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</si>
  <si>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</si>
  <si>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</si>
  <si>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</si>
  <si>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</si>
  <si>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</si>
  <si>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</si>
  <si>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</si>
  <si>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</si>
  <si>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</si>
  <si>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</si>
  <si>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</si>
  <si>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</si>
  <si>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</si>
  <si>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</si>
  <si>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</si>
  <si>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</si>
  <si>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</si>
  <si>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</si>
  <si>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</si>
  <si>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</si>
  <si>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</si>
  <si>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</si>
  <si>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</si>
  <si>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</si>
  <si>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</si>
  <si>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</si>
  <si>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</si>
  <si>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</si>
  <si>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</si>
  <si>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</si>
  <si>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</si>
  <si>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</si>
  <si>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</si>
  <si>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</si>
  <si>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</si>
  <si>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</si>
  <si>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</si>
  <si>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</si>
  <si>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</si>
  <si>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</si>
  <si>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</si>
  <si>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</si>
  <si>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</si>
  <si>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</si>
  <si>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</si>
  <si>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</si>
  <si>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</si>
  <si>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</si>
  <si>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</si>
  <si>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</si>
  <si>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</si>
  <si>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</si>
  <si>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</si>
  <si>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</si>
  <si>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</si>
  <si>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</si>
  <si>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</si>
  <si>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</si>
  <si>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</si>
  <si>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</si>
  <si>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</si>
  <si>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</si>
  <si>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</si>
  <si>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</si>
  <si>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</si>
  <si>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</si>
  <si>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</si>
  <si>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</si>
  <si>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</si>
  <si>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</si>
  <si>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</si>
  <si>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</si>
  <si>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</si>
  <si>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</si>
  <si>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</si>
  <si>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</si>
  <si>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</si>
  <si>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</si>
  <si>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</si>
  <si>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</si>
  <si>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</si>
  <si>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</si>
  <si>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</si>
  <si>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</si>
  <si>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</si>
  <si>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</si>
  <si>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</si>
  <si>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</si>
  <si>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</si>
  <si>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</si>
  <si>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</si>
  <si>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</si>
  <si>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</si>
  <si>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</si>
  <si>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</si>
  <si>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</si>
  <si>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</si>
  <si>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</si>
  <si>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</si>
  <si>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</si>
  <si>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</si>
  <si>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</si>
  <si>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</si>
  <si>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</si>
  <si>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</si>
  <si>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</si>
  <si>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</si>
  <si>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</si>
  <si>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</si>
  <si>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</si>
  <si>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</si>
  <si>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</si>
  <si>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</si>
  <si>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</si>
  <si>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</si>
  <si>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</si>
  <si>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</si>
  <si>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</si>
  <si>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</si>
  <si>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</si>
  <si>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</si>
  <si>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</si>
  <si>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</si>
  <si>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</si>
  <si>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</si>
  <si>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</si>
  <si>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</si>
  <si>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</si>
  <si>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</si>
  <si>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</si>
  <si>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</si>
  <si>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</si>
  <si>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</si>
  <si>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</si>
  <si>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</si>
  <si>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</si>
  <si>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</si>
  <si>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</si>
  <si>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</si>
  <si>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</si>
  <si>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</si>
  <si>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</si>
  <si>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</si>
  <si>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</si>
  <si>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</si>
  <si>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</si>
  <si>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</si>
  <si>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</si>
  <si>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</si>
  <si>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</si>
  <si>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</si>
  <si>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</si>
  <si>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</si>
  <si>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</si>
  <si>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</si>
  <si>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</si>
  <si>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</si>
  <si>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</si>
  <si>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</si>
  <si>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</si>
  <si>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</si>
  <si>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</si>
  <si>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</si>
  <si>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</si>
  <si>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</si>
  <si>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</si>
  <si>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</si>
  <si>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</si>
  <si>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</si>
  <si>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</si>
  <si>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</si>
  <si>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</si>
  <si>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</si>
  <si>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</si>
  <si>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</si>
  <si>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</si>
  <si>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</si>
  <si>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</si>
  <si>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</si>
  <si>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</si>
  <si>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</si>
  <si>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</si>
  <si>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</si>
  <si>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</si>
  <si>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</si>
  <si>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</si>
  <si>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</si>
  <si>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</si>
  <si>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</si>
  <si>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</si>
  <si>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</si>
  <si>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</si>
  <si>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</si>
  <si>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</si>
  <si>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</si>
  <si>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</si>
  <si>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</si>
  <si>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</si>
  <si>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</si>
  <si>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</si>
  <si>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</si>
  <si>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</si>
  <si>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</si>
  <si>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</si>
  <si>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</si>
  <si>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</si>
  <si>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</si>
  <si>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</si>
  <si>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</si>
  <si>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</si>
  <si>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</si>
  <si>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</si>
  <si>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</si>
  <si>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</si>
  <si>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</si>
  <si>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</si>
  <si>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</si>
  <si>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</si>
  <si>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</si>
  <si>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</si>
  <si>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</si>
  <si>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</si>
  <si>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</si>
  <si>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</si>
  <si>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</si>
  <si>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</si>
  <si>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</si>
  <si>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</si>
  <si>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</si>
  <si>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</si>
  <si>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</si>
  <si>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</si>
  <si>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</si>
  <si>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</si>
  <si>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</si>
  <si>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</si>
  <si>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</si>
  <si>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</si>
  <si>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</si>
  <si>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</si>
  <si>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</si>
  <si>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</si>
  <si>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</si>
  <si>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</si>
  <si>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</si>
  <si>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</si>
  <si>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</si>
  <si>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</si>
  <si>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</si>
  <si>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</si>
  <si>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</si>
  <si>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</si>
  <si>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</si>
  <si>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</si>
  <si>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</si>
  <si>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</si>
  <si>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</si>
  <si>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</si>
  <si>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</si>
  <si>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</si>
  <si>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</si>
  <si>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</si>
  <si>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</si>
  <si>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</si>
  <si>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</si>
  <si>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</si>
  <si>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</si>
  <si>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</si>
  <si>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</si>
  <si>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</si>
  <si>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</si>
  <si>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</si>
  <si>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</si>
  <si>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</si>
  <si>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</si>
  <si>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</si>
  <si>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</si>
  <si>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</si>
  <si>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</si>
  <si>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</si>
  <si>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</si>
  <si>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</si>
  <si>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</si>
  <si>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</si>
  <si>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</si>
  <si>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</si>
  <si>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</si>
  <si>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</si>
  <si>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</si>
  <si>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</si>
  <si>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</si>
  <si>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</si>
  <si>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</si>
  <si>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</si>
  <si>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</si>
  <si>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</si>
  <si>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</si>
  <si>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</si>
  <si>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</si>
  <si>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</si>
  <si>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</si>
  <si>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</si>
  <si>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</si>
  <si>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</si>
  <si>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</si>
  <si>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</si>
  <si>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</si>
  <si>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</si>
  <si>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</si>
  <si>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</si>
  <si>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</si>
  <si>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</si>
  <si>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</si>
  <si>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</si>
  <si>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</si>
  <si>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</si>
  <si>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</si>
  <si>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</si>
  <si>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</si>
  <si>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</si>
  <si>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</si>
  <si>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</si>
  <si>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</si>
  <si>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</si>
  <si>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</si>
  <si>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</si>
  <si>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</si>
  <si>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</si>
  <si>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</si>
  <si>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</si>
  <si>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</si>
  <si>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</si>
  <si>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</si>
  <si>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</si>
  <si>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</si>
  <si>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</si>
  <si>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</si>
  <si>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</si>
  <si>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</si>
  <si>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</si>
  <si>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</si>
  <si>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</si>
  <si>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</si>
  <si>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</si>
  <si>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</si>
  <si>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</si>
  <si>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</si>
  <si>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</si>
  <si>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</si>
  <si>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</si>
  <si>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</si>
  <si>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</si>
  <si>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</si>
  <si>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</si>
  <si>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</si>
  <si>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</si>
  <si>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</si>
  <si>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</si>
  <si>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</si>
  <si>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</si>
  <si>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</si>
  <si>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</si>
  <si>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</si>
  <si>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</si>
  <si>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</si>
  <si>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</si>
  <si>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</si>
  <si>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</si>
  <si>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</si>
  <si>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</si>
  <si>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</si>
  <si>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</si>
  <si>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</si>
  <si>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</si>
  <si>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</si>
  <si>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</si>
  <si>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</si>
  <si>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</si>
  <si>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</si>
  <si>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</si>
  <si>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</si>
  <si>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</si>
  <si>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</si>
  <si>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</si>
  <si>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</si>
  <si>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</si>
  <si>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</si>
  <si>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</si>
  <si>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</si>
  <si>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</si>
  <si>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</si>
  <si>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</si>
  <si>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</si>
  <si>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</si>
  <si>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</si>
  <si>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</si>
  <si>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</si>
  <si>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</si>
  <si>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</si>
  <si>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</si>
  <si>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</si>
  <si>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</si>
  <si>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</si>
  <si>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</si>
  <si>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</si>
  <si>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</si>
  <si>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</si>
  <si>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</si>
  <si>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</si>
  <si>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</si>
  <si>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</si>
  <si>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</si>
  <si>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</si>
  <si>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</si>
  <si>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</si>
  <si>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</si>
  <si>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</si>
  <si>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</si>
  <si>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</si>
  <si>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</si>
  <si>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</si>
  <si>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</si>
  <si>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</si>
  <si>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</si>
  <si>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</si>
  <si>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</si>
  <si>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</si>
  <si>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</si>
  <si>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</si>
  <si>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</si>
  <si>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</si>
  <si>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</si>
  <si>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</si>
  <si>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</si>
  <si>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</si>
  <si>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</si>
  <si>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</si>
  <si>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</si>
  <si>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</si>
  <si>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</si>
  <si>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</si>
  <si>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</si>
  <si>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</si>
  <si>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</si>
  <si>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</si>
  <si>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</si>
  <si>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</si>
  <si>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</si>
  <si>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</si>
  <si>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</si>
  <si>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</si>
  <si>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</si>
  <si>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</si>
  <si>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</si>
  <si>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</si>
  <si>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</si>
  <si>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</si>
  <si>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</si>
  <si>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</si>
  <si>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</si>
  <si>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</si>
  <si>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</si>
  <si>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</si>
  <si>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</si>
  <si>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</si>
  <si>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</si>
  <si>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</si>
  <si>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</si>
  <si>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</si>
  <si>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</si>
  <si>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</si>
  <si>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</si>
  <si>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</si>
  <si>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</si>
  <si>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</si>
  <si>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</si>
  <si>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</si>
  <si>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</si>
  <si>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</si>
  <si>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</si>
  <si>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</si>
  <si>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</si>
  <si>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</si>
  <si>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</si>
  <si>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</si>
  <si>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</si>
  <si>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</si>
  <si>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</si>
  <si>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</si>
  <si>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</si>
  <si>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</si>
  <si>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</si>
  <si>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</si>
  <si>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</si>
  <si>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</si>
  <si>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</si>
  <si>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</si>
  <si>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</si>
  <si>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</si>
  <si>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</si>
  <si>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</si>
  <si>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</si>
  <si>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</si>
  <si>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</si>
  <si>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</si>
  <si>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</si>
  <si>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</si>
  <si>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</si>
  <si>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</si>
  <si>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</si>
  <si>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</si>
  <si>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</si>
  <si>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</si>
  <si>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</si>
  <si>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</si>
  <si>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</si>
  <si>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</si>
  <si>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</si>
  <si>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</si>
  <si>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</si>
  <si>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</si>
  <si>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</si>
  <si>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</si>
  <si>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</si>
  <si>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</si>
  <si>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</si>
  <si>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</si>
  <si>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</si>
  <si>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</si>
  <si>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</si>
  <si>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</si>
  <si>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</si>
  <si>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</si>
  <si>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</si>
  <si>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</si>
  <si>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</si>
  <si>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</si>
  <si>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</si>
  <si>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</si>
  <si>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</si>
  <si>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</si>
  <si>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</si>
  <si>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</si>
  <si>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</si>
  <si>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</si>
  <si>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</si>
  <si>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</si>
  <si>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</si>
  <si>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</si>
  <si>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</si>
  <si>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</si>
  <si>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</si>
  <si>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</si>
  <si>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</si>
  <si>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</si>
  <si>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</si>
  <si>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</si>
  <si>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</si>
  <si>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</si>
  <si>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</si>
  <si>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</si>
  <si>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</si>
  <si>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</si>
  <si>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</si>
  <si>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</si>
  <si>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</si>
  <si>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</si>
  <si>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</si>
  <si>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</si>
  <si>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</si>
  <si>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</si>
  <si>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</si>
  <si>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</si>
  <si>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</si>
  <si>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</si>
  <si>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</si>
  <si>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</si>
  <si>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</si>
  <si>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</si>
  <si>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</si>
  <si>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</si>
  <si>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</si>
  <si>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</si>
  <si>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</si>
  <si>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</si>
  <si>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</si>
  <si>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</si>
  <si>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</si>
  <si>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</si>
  <si>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</si>
  <si>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</si>
  <si>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</si>
  <si>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</si>
  <si>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</si>
  <si>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</si>
  <si>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</si>
  <si>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</si>
  <si>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</si>
  <si>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</si>
  <si>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</si>
  <si>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</si>
  <si>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</si>
  <si>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</si>
  <si>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</si>
  <si>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</si>
  <si>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</si>
  <si>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</si>
  <si>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</si>
  <si>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</si>
  <si>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</si>
  <si>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</si>
  <si>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</si>
  <si>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</si>
  <si>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</si>
  <si>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</si>
  <si>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</si>
  <si>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</si>
  <si>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</si>
  <si>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</si>
  <si>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</si>
  <si>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</si>
  <si>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</si>
  <si>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</si>
  <si>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</si>
  <si>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</si>
  <si>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</si>
  <si>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</si>
  <si>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</si>
  <si>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</si>
  <si>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</si>
  <si>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</si>
  <si>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</si>
  <si>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</si>
  <si>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</si>
  <si>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</si>
  <si>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</si>
  <si>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</si>
  <si>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</si>
  <si>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</si>
  <si>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</si>
  <si>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</si>
  <si>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</si>
  <si>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</si>
  <si>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</si>
  <si>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</si>
  <si>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</si>
  <si>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</si>
  <si>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</si>
  <si>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</si>
  <si>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</si>
  <si>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</si>
  <si>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</si>
  <si>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</si>
  <si>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</si>
  <si>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</si>
  <si>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</si>
  <si>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</si>
  <si>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</si>
  <si>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</si>
  <si>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</si>
  <si>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</si>
  <si>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</si>
  <si>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</si>
  <si>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</si>
  <si>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</si>
  <si>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</si>
  <si>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</si>
  <si>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</si>
  <si>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</si>
  <si>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</si>
  <si>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</si>
  <si>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</si>
  <si>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</si>
  <si>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</si>
  <si>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</si>
  <si>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</si>
  <si>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</si>
  <si>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</si>
  <si>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</si>
  <si>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</si>
  <si>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</si>
  <si>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</si>
  <si>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</si>
  <si>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</si>
  <si>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</si>
  <si>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</si>
  <si>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</si>
  <si>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</si>
  <si>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</si>
  <si>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</si>
  <si>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</si>
  <si>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</si>
  <si>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</si>
  <si>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</si>
  <si>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</si>
  <si>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</si>
  <si>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</si>
  <si>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</si>
  <si>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</si>
  <si>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</si>
  <si>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</si>
  <si>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</si>
  <si>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</si>
  <si>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</si>
  <si>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</si>
  <si>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</si>
  <si>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</si>
  <si>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</si>
  <si>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</si>
  <si>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</si>
  <si>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</si>
  <si>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</si>
  <si>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</si>
  <si>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</si>
  <si>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</si>
  <si>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</si>
  <si>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</si>
  <si>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</si>
  <si>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</si>
  <si>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</si>
  <si>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</si>
  <si>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</si>
  <si>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</si>
  <si>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</si>
  <si>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</si>
  <si>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</si>
  <si>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</si>
  <si>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</si>
  <si>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</si>
  <si>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</si>
  <si>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</si>
  <si>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</si>
  <si>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</si>
  <si>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</si>
  <si>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</si>
  <si>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</si>
  <si>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</si>
  <si>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</si>
  <si>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</si>
  <si>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</si>
  <si>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</si>
  <si>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</si>
  <si>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</si>
  <si>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</si>
  <si>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</si>
  <si>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</si>
  <si>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</si>
  <si>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</si>
  <si>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</si>
  <si>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</si>
  <si>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</si>
  <si>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</si>
  <si>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</si>
  <si>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</si>
  <si>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</si>
  <si>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</si>
  <si>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</si>
  <si>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</si>
  <si>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</si>
  <si>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</si>
  <si>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</si>
  <si>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</si>
  <si>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</si>
  <si>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</si>
  <si>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</si>
  <si>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</si>
  <si>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</si>
  <si>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</si>
  <si>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</si>
  <si>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</si>
  <si>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</si>
  <si>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</si>
  <si>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</si>
  <si>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</si>
  <si>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</si>
  <si>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</si>
  <si>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</si>
  <si>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</si>
  <si>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</si>
  <si>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</si>
  <si>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</si>
  <si>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</si>
  <si>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</si>
  <si>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</si>
  <si>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</si>
  <si>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</si>
  <si>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</si>
  <si>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</si>
  <si>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</si>
  <si>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</si>
  <si>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</si>
  <si>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</si>
  <si>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</si>
  <si>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</si>
  <si>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</si>
  <si>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</si>
  <si>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</si>
  <si>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</si>
  <si>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</si>
  <si>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</si>
  <si>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</si>
  <si>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</si>
  <si>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</si>
  <si>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</si>
  <si>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</si>
  <si>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</si>
  <si>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</si>
  <si>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</si>
  <si>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</si>
  <si>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</si>
  <si>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</si>
  <si>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</si>
  <si>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</si>
  <si>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</si>
  <si>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</si>
  <si>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</si>
  <si>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</si>
  <si>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</si>
  <si>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</si>
  <si>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</si>
  <si>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</si>
  <si>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</si>
  <si>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</si>
  <si>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</si>
  <si>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</si>
  <si>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</si>
  <si>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</si>
  <si>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</si>
  <si>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</si>
  <si>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</si>
  <si>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</si>
  <si>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</si>
  <si>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</si>
  <si>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</si>
  <si>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</si>
  <si>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</si>
  <si>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</si>
  <si>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</si>
  <si>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</si>
  <si>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</si>
  <si>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</si>
  <si>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</si>
  <si>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</si>
  <si>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</si>
  <si>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</si>
  <si>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</si>
  <si>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</si>
  <si>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</si>
  <si>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</si>
  <si>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</si>
  <si>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</si>
  <si>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</si>
  <si>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</si>
  <si>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</si>
  <si>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</si>
  <si>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</si>
  <si>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</si>
  <si>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</si>
  <si>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</si>
  <si>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</si>
  <si>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</si>
  <si>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</si>
  <si>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</si>
  <si>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</si>
  <si>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</si>
  <si>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</si>
  <si>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</si>
  <si>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</si>
  <si>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</si>
  <si>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</si>
  <si>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</si>
  <si>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</si>
  <si>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</si>
  <si>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</si>
  <si>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</si>
  <si>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</si>
  <si>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</si>
  <si>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</si>
  <si>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</si>
  <si>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</si>
  <si>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</si>
  <si>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</si>
  <si>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</si>
  <si>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</si>
  <si>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</si>
  <si>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</si>
  <si>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</si>
  <si>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</si>
  <si>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</si>
  <si>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</si>
  <si>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</si>
  <si>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</si>
  <si>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</si>
  <si>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</si>
  <si>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</si>
  <si>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</si>
  <si>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</si>
  <si>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</si>
  <si>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</si>
  <si>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</si>
  <si>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</si>
  <si>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</si>
  <si>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</si>
  <si>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</si>
  <si>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</si>
  <si>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</si>
  <si>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</si>
  <si>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</si>
  <si>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</si>
  <si>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</si>
  <si>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</si>
  <si>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</si>
  <si>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</si>
  <si>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</si>
  <si>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</si>
  <si>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</si>
  <si>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</si>
  <si>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</si>
  <si>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</si>
  <si>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</si>
  <si>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</si>
  <si>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</si>
  <si>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</si>
  <si>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</si>
  <si>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</si>
  <si>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</si>
  <si>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</si>
  <si>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</si>
  <si>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</si>
  <si>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</si>
  <si>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</si>
  <si>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</si>
  <si>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</si>
  <si>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</si>
  <si>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</si>
  <si>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</si>
  <si>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</si>
  <si>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</si>
  <si>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</si>
  <si>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</si>
  <si>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</si>
  <si>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</si>
  <si>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</si>
  <si>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</si>
  <si>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</si>
  <si>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</si>
  <si>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</si>
  <si>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</si>
  <si>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</si>
  <si>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</si>
  <si>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</si>
  <si>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</si>
  <si>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</si>
  <si>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</si>
  <si>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</si>
  <si>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</si>
  <si>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</si>
  <si>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</si>
  <si>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</si>
  <si>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</si>
  <si>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</si>
  <si>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</si>
  <si>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</si>
  <si>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</si>
  <si>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</si>
  <si>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</si>
  <si>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</si>
  <si>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</si>
  <si>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</si>
  <si>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</si>
  <si>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</si>
  <si>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</si>
  <si>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</si>
  <si>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</si>
  <si>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</si>
  <si>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</si>
  <si>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</si>
  <si>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</si>
  <si>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</si>
  <si>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</si>
  <si>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</si>
  <si>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</si>
  <si>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</si>
  <si>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</si>
  <si>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</si>
  <si>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</si>
  <si>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</si>
  <si>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</si>
  <si>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</si>
  <si>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</si>
  <si>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</si>
  <si>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</si>
  <si>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</si>
  <si>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</si>
  <si>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</si>
  <si>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</si>
  <si>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</si>
  <si>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</si>
  <si>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</si>
  <si>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</si>
  <si>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</si>
  <si>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</si>
  <si>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</si>
  <si>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</si>
  <si>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</si>
  <si>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</si>
  <si>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</si>
  <si>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</si>
  <si>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</si>
  <si>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</si>
  <si>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</si>
  <si>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</si>
  <si>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</si>
  <si>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</si>
  <si>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</si>
  <si>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</si>
  <si>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</si>
  <si>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</si>
  <si>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</si>
  <si>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</si>
  <si>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</si>
  <si>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</si>
  <si>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</si>
  <si>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</si>
  <si>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</si>
  <si>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</si>
  <si>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</si>
  <si>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</si>
  <si>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</si>
  <si>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</si>
  <si>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</si>
  <si>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</si>
  <si>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</si>
  <si>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</si>
  <si>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</si>
  <si>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</si>
  <si>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</si>
  <si>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</si>
  <si>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</si>
  <si>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</si>
  <si>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</si>
  <si>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</si>
  <si>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</si>
  <si>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</si>
  <si>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</si>
  <si>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</si>
  <si>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</si>
  <si>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</si>
  <si>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</si>
  <si>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</si>
  <si>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</si>
  <si>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</si>
  <si>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</si>
  <si>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</si>
  <si>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</si>
  <si>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</si>
  <si>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</si>
  <si>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</si>
  <si>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</si>
  <si>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</si>
  <si>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</si>
  <si>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</si>
  <si>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</si>
  <si>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</si>
  <si>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</si>
  <si>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</si>
  <si>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</si>
  <si>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</si>
  <si>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</si>
  <si>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</si>
  <si>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</si>
  <si>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</si>
  <si>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</si>
  <si>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</si>
  <si>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</si>
  <si>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</si>
  <si>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</si>
  <si>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</si>
  <si>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</si>
  <si>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</si>
  <si>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</si>
  <si>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</si>
  <si>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</si>
  <si>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</si>
  <si>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</si>
  <si>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</si>
  <si>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</si>
  <si>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</si>
  <si>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</si>
  <si>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</si>
  <si>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</si>
  <si>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</si>
  <si>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</si>
  <si>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</si>
  <si>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</si>
  <si>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</si>
  <si>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</si>
  <si>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</si>
  <si>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</si>
  <si>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</si>
  <si>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</si>
  <si>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</si>
  <si>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</si>
  <si>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</si>
  <si>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</si>
  <si>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</si>
  <si>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</si>
  <si>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</si>
  <si>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</si>
  <si>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</si>
  <si>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</si>
  <si>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</si>
  <si>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</si>
  <si>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</si>
  <si>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</si>
  <si>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</si>
  <si>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</si>
  <si>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</si>
  <si>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</si>
  <si>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</si>
  <si>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</si>
  <si>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</si>
  <si>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</si>
  <si>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</si>
  <si>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</si>
  <si>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</si>
  <si>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</si>
  <si>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</si>
  <si>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</si>
  <si>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</si>
  <si>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</si>
  <si>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</si>
  <si>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</si>
  <si>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</si>
  <si>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</si>
  <si>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</si>
  <si>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</si>
  <si>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</si>
  <si>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</si>
  <si>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</si>
  <si>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</si>
  <si>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</si>
  <si>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</si>
  <si>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</si>
  <si>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</si>
  <si>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</si>
  <si>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</si>
  <si>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</si>
  <si>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</si>
  <si>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</si>
  <si>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</si>
  <si>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</si>
  <si>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</si>
  <si>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</si>
  <si>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</si>
  <si>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</si>
  <si>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</si>
  <si>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</si>
  <si>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</si>
  <si>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</si>
  <si>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</si>
  <si>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</si>
  <si>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</si>
  <si>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</si>
  <si>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</si>
  <si>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</si>
  <si>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</si>
  <si>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</si>
  <si>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</si>
  <si>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</si>
  <si>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</si>
  <si>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</si>
  <si>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</si>
  <si>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</si>
  <si>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</si>
  <si>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</si>
  <si>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</si>
  <si>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</si>
  <si>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</si>
  <si>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</si>
  <si>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</si>
  <si>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</si>
  <si>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</si>
  <si>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</si>
  <si>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</si>
  <si>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</si>
  <si>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</si>
  <si>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</si>
  <si>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</si>
  <si>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</si>
  <si>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</si>
  <si>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</si>
  <si>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</si>
  <si>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</si>
  <si>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</si>
  <si>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</si>
  <si>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</si>
  <si>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</si>
  <si>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</si>
  <si>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</si>
  <si>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</si>
  <si>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</si>
  <si>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</si>
  <si>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</si>
  <si>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</si>
  <si>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</si>
  <si>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</si>
  <si>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</si>
  <si>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</si>
  <si>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</si>
  <si>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</si>
  <si>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</si>
  <si>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</si>
  <si>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</si>
  <si>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</si>
  <si>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</si>
  <si>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</si>
  <si>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</si>
  <si>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</si>
  <si>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</si>
  <si>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</si>
  <si>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</si>
  <si>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</si>
  <si>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</si>
  <si>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</si>
  <si>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</si>
  <si>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</si>
  <si>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</si>
  <si>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</si>
  <si>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</si>
  <si>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</si>
  <si>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</si>
  <si>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</si>
  <si>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</si>
  <si>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</si>
  <si>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</si>
  <si>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</si>
  <si>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</si>
  <si>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</si>
  <si>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</si>
  <si>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</si>
  <si>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</si>
  <si>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</si>
  <si>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</si>
  <si>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</si>
  <si>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</si>
  <si>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</si>
  <si>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</si>
  <si>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</si>
  <si>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</si>
  <si>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</si>
  <si>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</si>
  <si>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</si>
  <si>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</si>
  <si>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</si>
  <si>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</si>
  <si>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</si>
  <si>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</si>
  <si>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</si>
  <si>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</si>
  <si>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</si>
  <si>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</si>
  <si>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</si>
  <si>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</si>
  <si>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</si>
  <si>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</si>
  <si>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</si>
  <si>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</si>
  <si>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</si>
  <si>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</si>
  <si>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</si>
  <si>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</si>
  <si>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</si>
  <si>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</si>
  <si>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</si>
  <si>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</si>
  <si>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</si>
  <si>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</si>
  <si>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</si>
  <si>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</si>
  <si>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</si>
  <si>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</si>
  <si>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</si>
  <si>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</si>
  <si>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</si>
  <si>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</si>
  <si>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</si>
  <si>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</si>
  <si>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</si>
  <si>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</si>
  <si>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</si>
  <si>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</si>
  <si>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</si>
  <si>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</si>
  <si>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</si>
  <si>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</si>
  <si>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</si>
  <si>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</si>
  <si>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</si>
  <si>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</si>
  <si>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</si>
  <si>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</si>
  <si>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</si>
  <si>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</si>
  <si>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</si>
  <si>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</si>
  <si>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</si>
  <si>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</si>
  <si>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</si>
  <si>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</si>
  <si>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</si>
  <si>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</si>
  <si>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</si>
  <si>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</si>
  <si>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</si>
  <si>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</si>
  <si>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</si>
  <si>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</si>
  <si>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</si>
  <si>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</si>
  <si>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</si>
  <si>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</si>
  <si>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</si>
  <si>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</si>
  <si>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</si>
  <si>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</si>
  <si>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</si>
  <si>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</si>
  <si>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</si>
  <si>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</si>
  <si>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</si>
  <si>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</si>
  <si>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</si>
  <si>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</si>
  <si>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</si>
  <si>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</si>
  <si>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</si>
  <si>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</si>
  <si>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</si>
  <si>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</si>
  <si>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</si>
  <si>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</si>
  <si>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</si>
  <si>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</si>
  <si>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</si>
  <si>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</si>
  <si>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</si>
  <si>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</si>
  <si>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</si>
  <si>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</si>
  <si>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</si>
  <si>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</si>
  <si>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</si>
  <si>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</si>
  <si>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</si>
  <si>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</si>
  <si>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</si>
  <si>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</si>
  <si>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</si>
  <si>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</si>
  <si>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</si>
  <si>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</si>
  <si>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</si>
  <si>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</si>
  <si>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</si>
  <si>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</si>
  <si>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</si>
  <si>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</si>
  <si>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</si>
  <si>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</si>
  <si>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</si>
  <si>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</si>
  <si>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</si>
  <si>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</si>
  <si>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</si>
  <si>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</si>
  <si>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</si>
  <si>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</si>
  <si>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</si>
  <si>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</si>
  <si>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</si>
  <si>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</si>
  <si>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</si>
  <si>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</si>
  <si>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</si>
  <si>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</si>
  <si>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</si>
  <si>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</si>
  <si>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</si>
  <si>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</si>
  <si>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</si>
  <si>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</si>
  <si>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</si>
  <si>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</si>
  <si>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</si>
  <si>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</si>
  <si>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</si>
  <si>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</si>
  <si>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</si>
  <si>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</si>
  <si>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</si>
  <si>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</si>
  <si>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</si>
  <si>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</si>
  <si>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</si>
  <si>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</si>
  <si>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</si>
  <si>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</si>
  <si>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</si>
  <si>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</si>
  <si>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</si>
  <si>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</si>
  <si>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</si>
  <si>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</si>
  <si>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</si>
  <si>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</si>
  <si>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</si>
  <si>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</si>
  <si>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</si>
  <si>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</si>
  <si>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</si>
  <si>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</si>
  <si>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</si>
  <si>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</si>
  <si>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</si>
  <si>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</si>
  <si>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</si>
  <si>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</si>
  <si>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</si>
  <si>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</si>
  <si>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</si>
  <si>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</si>
  <si>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</si>
  <si>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</si>
  <si>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</si>
  <si>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</si>
  <si>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</si>
  <si>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</si>
  <si>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</si>
  <si>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</si>
  <si>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</si>
  <si>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</si>
  <si>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</si>
  <si>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</si>
  <si>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</si>
  <si>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</si>
  <si>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</si>
  <si>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</si>
  <si>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</si>
  <si>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</si>
  <si>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</si>
  <si>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</si>
  <si>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</si>
  <si>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</si>
  <si>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</si>
  <si>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</si>
  <si>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</si>
  <si>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</si>
  <si>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</si>
  <si>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</si>
  <si>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</si>
  <si>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</si>
  <si>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</si>
  <si>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</si>
  <si>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</si>
  <si>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</si>
  <si>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</si>
  <si>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</si>
  <si>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</si>
  <si>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</si>
  <si>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</si>
  <si>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</si>
  <si>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</si>
  <si>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</si>
  <si>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</si>
  <si>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</si>
  <si>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</si>
  <si>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</si>
  <si>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</si>
  <si>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</si>
  <si>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</si>
  <si>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</si>
  <si>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</si>
  <si>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</si>
  <si>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</si>
  <si>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</si>
  <si>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</si>
  <si>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</si>
  <si>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</si>
  <si>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</si>
  <si>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</si>
  <si>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</si>
  <si>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</si>
  <si>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</si>
  <si>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</si>
  <si>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</si>
  <si>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</si>
  <si>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</si>
  <si>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</si>
  <si>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</si>
  <si>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</si>
  <si>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</si>
  <si>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</si>
  <si>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</si>
  <si>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</si>
  <si>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</si>
  <si>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</si>
  <si>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</si>
  <si>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</si>
  <si>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</si>
  <si>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</si>
  <si>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</si>
  <si>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</si>
  <si>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</si>
  <si>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</si>
  <si>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</si>
  <si>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</si>
  <si>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</si>
  <si>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</si>
  <si>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</si>
  <si>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</si>
  <si>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</si>
  <si>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</si>
  <si>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</si>
  <si>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</si>
  <si>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</si>
  <si>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</si>
  <si>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</si>
  <si>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</si>
  <si>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</si>
  <si>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</si>
  <si>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</si>
  <si>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</si>
  <si>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</si>
  <si>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</si>
  <si>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</si>
  <si>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</si>
  <si>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</si>
  <si>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</si>
  <si>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</si>
  <si>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</si>
  <si>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</si>
  <si>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</si>
  <si>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</si>
  <si>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</si>
  <si>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</si>
  <si>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</si>
  <si>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</si>
  <si>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</si>
  <si>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</si>
  <si>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</si>
  <si>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</si>
  <si>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</si>
  <si>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</si>
  <si>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</si>
  <si>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</si>
  <si>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</si>
  <si>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</si>
  <si>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</si>
  <si>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</si>
  <si>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</si>
  <si>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</si>
  <si>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</si>
  <si>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</si>
  <si>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</si>
  <si>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</si>
  <si>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</si>
  <si>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</si>
  <si>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</si>
  <si>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</si>
  <si>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</si>
  <si>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</si>
  <si>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</si>
  <si>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</si>
  <si>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</si>
  <si>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</si>
  <si>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</si>
  <si>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</si>
  <si>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</si>
  <si>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</si>
  <si>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</si>
  <si>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</si>
  <si>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</si>
  <si>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</si>
  <si>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</si>
  <si>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</si>
  <si>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</si>
  <si>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</si>
  <si>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</si>
  <si>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</si>
  <si>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</si>
  <si>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</si>
  <si>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</si>
  <si>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</si>
  <si>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</si>
  <si>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</si>
  <si>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</si>
  <si>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</si>
  <si>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</si>
  <si>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</si>
  <si>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</si>
  <si>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</si>
  <si>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</si>
  <si>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</si>
  <si>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</si>
  <si>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</si>
  <si>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</si>
  <si>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</si>
  <si>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</si>
  <si>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</si>
  <si>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</si>
  <si>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</si>
  <si>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</si>
  <si>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</si>
  <si>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</si>
  <si>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</si>
  <si>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</si>
  <si>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</si>
  <si>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</si>
  <si>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</si>
  <si>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</si>
  <si>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</si>
  <si>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</si>
  <si>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</si>
  <si>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</si>
  <si>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</si>
  <si>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</si>
  <si>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</si>
  <si>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</si>
  <si>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</si>
  <si>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</si>
  <si>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</si>
  <si>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</si>
  <si>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</si>
  <si>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</si>
  <si>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</si>
  <si>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</si>
  <si>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</si>
  <si>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</si>
  <si>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</si>
  <si>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</si>
  <si>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</si>
  <si>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</si>
  <si>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</si>
  <si>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</si>
  <si>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</si>
  <si>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</si>
  <si>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</si>
  <si>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</si>
  <si>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</si>
  <si>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</si>
  <si>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</si>
  <si>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</si>
  <si>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</si>
  <si>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</si>
  <si>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</si>
  <si>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</si>
  <si>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</si>
  <si>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</si>
  <si>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</si>
  <si>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</si>
  <si>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</si>
  <si>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</si>
  <si>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</si>
  <si>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</si>
  <si>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</si>
  <si>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</si>
  <si>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</si>
  <si>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</si>
  <si>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</si>
  <si>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</si>
  <si>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</si>
  <si>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</si>
  <si>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</si>
  <si>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</si>
  <si>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</si>
  <si>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</si>
  <si>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</si>
  <si>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</si>
  <si>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</si>
  <si>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</si>
  <si>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</si>
  <si>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</si>
  <si>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</si>
  <si>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</si>
  <si>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</si>
  <si>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</si>
  <si>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</si>
  <si>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</si>
  <si>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</si>
  <si>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</si>
  <si>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</si>
  <si>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</si>
  <si>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</si>
  <si>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</si>
  <si>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</si>
  <si>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</si>
  <si>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</si>
  <si>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</si>
  <si>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</si>
  <si>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</si>
  <si>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</si>
  <si>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</si>
  <si>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</si>
  <si>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</si>
  <si>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</si>
  <si>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</si>
  <si>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</si>
  <si>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</si>
  <si>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</si>
  <si>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</si>
  <si>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</si>
  <si>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</si>
  <si>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</si>
  <si>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</si>
  <si>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</si>
  <si>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</si>
  <si>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</si>
  <si>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</si>
  <si>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</si>
  <si>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</si>
  <si>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</si>
  <si>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</si>
  <si>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</si>
  <si>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</si>
  <si>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</si>
  <si>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</si>
  <si>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</si>
  <si>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</si>
  <si>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</si>
  <si>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</si>
  <si>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</si>
  <si>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</si>
  <si>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</si>
  <si>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</si>
  <si>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</si>
  <si>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</si>
  <si>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</si>
  <si>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</si>
  <si>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</si>
  <si>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</si>
  <si>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</si>
  <si>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</si>
  <si>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</si>
  <si>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</si>
  <si>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</si>
  <si>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</si>
  <si>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</si>
  <si>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</si>
  <si>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</si>
  <si>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</si>
  <si>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</si>
  <si>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</si>
  <si>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</si>
  <si>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</si>
  <si>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</si>
  <si>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</si>
  <si>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</si>
  <si>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</si>
  <si>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</si>
  <si>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</si>
  <si>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</si>
  <si>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</si>
  <si>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</si>
  <si>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</si>
  <si>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</si>
  <si>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</si>
  <si>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</si>
  <si>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</si>
  <si>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</si>
  <si>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</si>
  <si>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</si>
  <si>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</si>
  <si>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</si>
  <si>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</si>
  <si>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</si>
  <si>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</si>
  <si>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</si>
  <si>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</si>
  <si>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</si>
  <si>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</si>
  <si>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</si>
  <si>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</si>
  <si>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</si>
  <si>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</si>
  <si>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</si>
  <si>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</si>
  <si>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</si>
  <si>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</si>
  <si>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</si>
  <si>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</si>
  <si>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</si>
  <si>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</si>
  <si>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</si>
  <si>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</si>
  <si>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</si>
  <si>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</si>
  <si>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</si>
  <si>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</si>
  <si>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</si>
  <si>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</si>
  <si>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</si>
  <si>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</si>
  <si>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</si>
  <si>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</si>
  <si>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</si>
  <si>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</si>
  <si>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</si>
  <si>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</si>
  <si>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</si>
  <si>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</si>
  <si>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</si>
  <si>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</si>
  <si>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</si>
  <si>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</si>
  <si>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</si>
  <si>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</si>
  <si>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</si>
  <si>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</si>
  <si>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</si>
  <si>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</si>
  <si>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</si>
  <si>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</si>
  <si>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</si>
  <si>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</si>
  <si>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</si>
  <si>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</si>
  <si>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</si>
  <si>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</si>
  <si>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</si>
  <si>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</si>
  <si>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</si>
  <si>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</si>
  <si>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</si>
  <si>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</si>
  <si>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</si>
  <si>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</si>
  <si>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</si>
  <si>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</si>
  <si>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</si>
  <si>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</si>
  <si>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</si>
  <si>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</si>
  <si>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</si>
  <si>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</si>
  <si>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</si>
  <si>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</si>
  <si>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</si>
  <si>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</si>
  <si>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</si>
  <si>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</si>
  <si>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</si>
  <si>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</si>
  <si>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</si>
  <si>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</si>
  <si>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</si>
  <si>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</si>
  <si>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</si>
  <si>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</si>
  <si>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</si>
  <si>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</si>
  <si>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</si>
  <si>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</si>
  <si>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</si>
  <si>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</si>
  <si>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</si>
  <si>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</si>
  <si>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</si>
  <si>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</si>
  <si>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</si>
  <si>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</si>
  <si>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</si>
  <si>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</si>
  <si>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</si>
  <si>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</si>
  <si>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</si>
  <si>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</si>
  <si>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</si>
  <si>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</si>
  <si>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</si>
  <si>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</si>
  <si>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</si>
  <si>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</si>
  <si>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</si>
  <si>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</si>
  <si>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</si>
  <si>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</si>
  <si>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</si>
  <si>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</si>
  <si>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</si>
  <si>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</si>
  <si>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</si>
  <si>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</si>
  <si>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</si>
  <si>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</si>
  <si>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</si>
  <si>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</si>
  <si>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</si>
  <si>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</si>
  <si>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</si>
  <si>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</si>
  <si>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</si>
  <si>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</si>
  <si>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</si>
  <si>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</si>
  <si>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</si>
  <si>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</si>
  <si>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</si>
  <si>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</si>
  <si>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</si>
  <si>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</si>
  <si>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</si>
  <si>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</si>
  <si>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</si>
  <si>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</si>
  <si>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</si>
  <si>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</si>
  <si>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</si>
  <si>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</si>
  <si>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</si>
  <si>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</si>
  <si>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</si>
  <si>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</si>
  <si>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</si>
  <si>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</si>
  <si>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</si>
  <si>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</si>
  <si>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</si>
  <si>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</si>
  <si>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</si>
  <si>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</si>
  <si>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</si>
  <si>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</si>
  <si>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</si>
  <si>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</si>
  <si>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</si>
  <si>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</si>
  <si>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</si>
  <si>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</si>
  <si>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</si>
  <si>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</si>
  <si>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</si>
  <si>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</si>
  <si>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</si>
  <si>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</si>
  <si>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</si>
  <si>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</si>
  <si>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</si>
  <si>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</si>
  <si>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</si>
  <si>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</si>
  <si>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</si>
  <si>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</si>
  <si>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</si>
  <si>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</si>
  <si>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</si>
  <si>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</si>
  <si>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</si>
  <si>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</si>
  <si>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</si>
  <si>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</si>
  <si>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</si>
  <si>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</si>
  <si>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</si>
  <si>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</si>
  <si>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</si>
  <si>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</si>
  <si>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</si>
  <si>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</si>
  <si>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</si>
  <si>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</si>
  <si>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</si>
  <si>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</si>
  <si>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</si>
  <si>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</si>
  <si>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</si>
  <si>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</si>
  <si>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</si>
  <si>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</si>
  <si>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</si>
  <si>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</si>
  <si>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</si>
  <si>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</si>
  <si>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</si>
  <si>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</si>
  <si>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</si>
  <si>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</si>
  <si>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</si>
  <si>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</si>
  <si>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</si>
  <si>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</si>
  <si>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</si>
  <si>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</si>
  <si>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</si>
  <si>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</si>
  <si>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</si>
  <si>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</si>
  <si>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</si>
  <si>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</si>
  <si>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</si>
  <si>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</si>
  <si>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</si>
  <si>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</si>
  <si>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</si>
  <si>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</si>
  <si>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</si>
  <si>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</si>
  <si>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</si>
  <si>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</si>
  <si>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</si>
  <si>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</si>
  <si>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</si>
  <si>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</si>
  <si>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</si>
  <si>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</si>
  <si>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</si>
  <si>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</si>
  <si>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</si>
  <si>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</si>
  <si>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</si>
  <si>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</si>
  <si>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</si>
  <si>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</si>
  <si>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</si>
  <si>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</si>
  <si>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</si>
  <si>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</si>
  <si>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</si>
  <si>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</si>
  <si>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</si>
  <si>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</si>
  <si>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</si>
  <si>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</si>
  <si>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</si>
  <si>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</si>
  <si>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</si>
  <si>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</si>
  <si>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</si>
  <si>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</si>
  <si>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</si>
  <si>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</si>
  <si>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</si>
  <si>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</si>
  <si>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</si>
  <si>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</si>
  <si>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</si>
  <si>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</si>
  <si>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</si>
  <si>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</si>
  <si>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</si>
  <si>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</si>
  <si>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</si>
  <si>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</si>
  <si>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</si>
  <si>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</si>
  <si>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</si>
  <si>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</si>
  <si>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</si>
  <si>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</si>
  <si>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</si>
  <si>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</si>
  <si>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</si>
  <si>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</si>
  <si>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</si>
  <si>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</si>
  <si>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</si>
  <si>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</si>
  <si>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</si>
  <si>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</si>
  <si>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</si>
  <si>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</si>
  <si>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</si>
  <si>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</si>
  <si>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</si>
  <si>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</si>
  <si>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</si>
  <si>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</si>
  <si>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</si>
  <si>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</si>
  <si>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</si>
  <si>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</si>
  <si>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</si>
  <si>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</si>
  <si>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</si>
  <si>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</si>
  <si>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</si>
  <si>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</si>
  <si>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</si>
  <si>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</si>
  <si>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</si>
  <si>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</si>
  <si>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</si>
  <si>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</si>
  <si>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</si>
  <si>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</si>
  <si>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</si>
  <si>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</si>
  <si>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</si>
  <si>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</si>
  <si>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</si>
  <si>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</si>
  <si>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</si>
  <si>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</si>
  <si>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</si>
  <si>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</si>
  <si>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</si>
  <si>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</si>
  <si>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</si>
  <si>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</si>
  <si>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</si>
  <si>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</si>
  <si>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</si>
  <si>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</si>
  <si>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</si>
  <si>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</si>
  <si>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</si>
  <si>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</si>
  <si>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</si>
  <si>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</si>
  <si>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</si>
  <si>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</si>
  <si>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</si>
  <si>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</si>
  <si>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</si>
  <si>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</si>
  <si>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</si>
  <si>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</si>
  <si>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</si>
  <si>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</si>
  <si>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</si>
  <si>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</si>
  <si>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</si>
  <si>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</si>
  <si>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</si>
  <si>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</si>
  <si>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</si>
  <si>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</si>
  <si>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</si>
  <si>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</si>
  <si>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</si>
  <si>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</si>
  <si>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</si>
  <si>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</si>
  <si>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</si>
  <si>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</si>
  <si>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</si>
  <si>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</si>
  <si>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</si>
  <si>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</si>
  <si>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</si>
  <si>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</si>
  <si>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</si>
  <si>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</si>
  <si>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</si>
  <si>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</si>
  <si>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</si>
  <si>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</si>
  <si>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</si>
  <si>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</si>
  <si>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</si>
  <si>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</si>
  <si>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</si>
  <si>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</si>
  <si>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</si>
  <si>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</si>
  <si>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</si>
  <si>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</si>
  <si>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</si>
  <si>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</si>
  <si>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</si>
  <si>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</si>
  <si>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</si>
  <si>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</si>
  <si>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</si>
  <si>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</si>
  <si>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</si>
  <si>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</si>
  <si>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</si>
  <si>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</si>
  <si>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</si>
  <si>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</si>
  <si>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</si>
  <si>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</si>
  <si>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</si>
  <si>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</si>
  <si>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</si>
  <si>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</si>
  <si>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</si>
  <si>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</si>
  <si>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</si>
  <si>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</si>
  <si>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</si>
  <si>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</si>
  <si>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</si>
  <si>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</si>
  <si>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</si>
  <si>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</si>
  <si>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</si>
  <si>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</si>
  <si>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</si>
  <si>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</si>
  <si>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</si>
  <si>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</si>
  <si>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</si>
  <si>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</si>
  <si>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</si>
  <si>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</si>
  <si>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</si>
  <si>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</si>
  <si>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</si>
  <si>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</si>
  <si>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</si>
  <si>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</si>
  <si>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</si>
  <si>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</si>
  <si>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</si>
  <si>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</si>
  <si>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</si>
  <si>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</si>
  <si>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</si>
  <si>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</si>
  <si>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</si>
  <si>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</si>
  <si>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</si>
  <si>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</si>
  <si>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</si>
  <si>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</si>
  <si>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</si>
  <si>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</si>
  <si>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</si>
  <si>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</si>
  <si>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</si>
  <si>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</si>
  <si>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</si>
  <si>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</si>
  <si>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</si>
  <si>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</si>
  <si>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</si>
  <si>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</si>
  <si>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</si>
  <si>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</si>
  <si>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</si>
  <si>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</si>
  <si>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</si>
  <si>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</si>
  <si>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</si>
  <si>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</si>
  <si>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</si>
  <si>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</si>
  <si>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</si>
  <si>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</si>
  <si>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</si>
  <si>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</si>
  <si>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</si>
  <si>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</si>
  <si>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</si>
  <si>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</si>
  <si>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</si>
  <si>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</si>
  <si>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</si>
  <si>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</si>
  <si>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</si>
  <si>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</si>
  <si>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</si>
  <si>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</si>
  <si>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</si>
  <si>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</si>
  <si>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</si>
  <si>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</si>
  <si>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</si>
  <si>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</si>
  <si>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</si>
  <si>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</si>
  <si>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</si>
  <si>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</si>
  <si>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</si>
  <si>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</si>
  <si>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</si>
  <si>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</si>
  <si>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</si>
  <si>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</si>
  <si>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</si>
  <si>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</si>
  <si>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</si>
  <si>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</si>
  <si>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</si>
  <si>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</si>
  <si>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</si>
  <si>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</si>
  <si>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</si>
  <si>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</si>
  <si>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</si>
  <si>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</si>
  <si>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</si>
  <si>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</si>
  <si>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</si>
  <si>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</si>
  <si>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</si>
  <si>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</si>
  <si>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</si>
  <si>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</si>
  <si>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</si>
  <si>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</si>
  <si>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</si>
  <si>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</si>
  <si>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</si>
  <si>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</si>
  <si>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</si>
  <si>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</si>
  <si>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</si>
  <si>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</si>
  <si>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</si>
  <si>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</si>
  <si>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</si>
  <si>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</si>
  <si>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</si>
  <si>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</si>
  <si>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</si>
  <si>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</si>
  <si>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</si>
  <si>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</si>
  <si>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</si>
  <si>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</si>
  <si>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</si>
  <si>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</si>
  <si>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</si>
  <si>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</si>
  <si>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</si>
  <si>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</si>
  <si>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</si>
  <si>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</si>
  <si>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</si>
  <si>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</si>
  <si>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</si>
  <si>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</si>
  <si>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</si>
  <si>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</si>
  <si>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</si>
  <si>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</si>
  <si>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</si>
  <si>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</si>
  <si>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</si>
  <si>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</si>
  <si>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</si>
  <si>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</si>
  <si>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</si>
  <si>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</si>
  <si>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</si>
  <si>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</si>
  <si>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</si>
  <si>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</si>
  <si>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</si>
  <si>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</si>
  <si>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</si>
  <si>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</si>
  <si>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</si>
  <si>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</si>
  <si>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</si>
  <si>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</si>
  <si>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</si>
  <si>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</si>
  <si>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</si>
  <si>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</si>
  <si>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</si>
  <si>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</si>
  <si>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</si>
  <si>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</si>
  <si>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</si>
  <si>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</si>
  <si>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</si>
  <si>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</si>
  <si>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</si>
  <si>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</si>
  <si>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</si>
  <si>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</si>
  <si>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</si>
  <si>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</si>
  <si>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</si>
  <si>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</si>
  <si>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</si>
  <si>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</si>
  <si>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</si>
  <si>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</si>
  <si>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</si>
  <si>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</si>
  <si>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</si>
  <si>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</si>
  <si>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</si>
  <si>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</si>
  <si>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</si>
  <si>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</si>
  <si>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</si>
  <si>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</si>
  <si>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</si>
  <si>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</si>
  <si>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</si>
  <si>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</si>
  <si>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</si>
  <si>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</si>
  <si>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</si>
  <si>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</si>
  <si>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</si>
  <si>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</si>
  <si>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</si>
  <si>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</si>
  <si>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</si>
  <si>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</si>
  <si>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</si>
  <si>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</si>
  <si>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</si>
  <si>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</si>
  <si>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</si>
  <si>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</si>
  <si>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</si>
  <si>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</si>
  <si>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</si>
  <si>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</si>
  <si>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</si>
  <si>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</si>
  <si>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</si>
  <si>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</si>
  <si>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</si>
  <si>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</si>
  <si>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</si>
  <si>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</si>
  <si>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</si>
  <si>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</si>
  <si>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</si>
  <si>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</si>
  <si>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</si>
  <si>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</si>
  <si>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</si>
  <si>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</si>
  <si>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</si>
  <si>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</si>
  <si>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</si>
  <si>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</si>
  <si>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</si>
  <si>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</si>
  <si>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</si>
  <si>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</si>
  <si>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</si>
  <si>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</si>
  <si>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</si>
  <si>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</si>
  <si>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</si>
  <si>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</si>
  <si>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</si>
  <si>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</si>
  <si>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</si>
  <si>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</si>
  <si>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</si>
  <si>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</si>
  <si>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</si>
  <si>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</si>
  <si>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</si>
  <si>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</si>
  <si>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</si>
  <si>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</si>
  <si>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</si>
  <si>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</si>
  <si>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</si>
  <si>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</si>
  <si>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</si>
  <si>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</si>
  <si>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</si>
  <si>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</si>
  <si>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</si>
  <si>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</si>
  <si>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</si>
  <si>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</si>
  <si>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</si>
  <si>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</si>
  <si>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</si>
  <si>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</si>
  <si>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</si>
  <si>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</si>
  <si>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</si>
  <si>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</si>
  <si>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</si>
  <si>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</si>
  <si>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</si>
  <si>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</si>
  <si>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</si>
  <si>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</si>
  <si>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</si>
  <si>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</si>
  <si>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</si>
  <si>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</si>
  <si>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</si>
  <si>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</si>
  <si>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</si>
  <si>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</si>
  <si>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</si>
  <si>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</si>
  <si>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</si>
  <si>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</si>
  <si>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</si>
  <si>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</si>
  <si>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</si>
  <si>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</si>
  <si>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</si>
  <si>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</si>
  <si>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</si>
  <si>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</si>
  <si>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</si>
  <si>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</si>
  <si>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</si>
  <si>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</si>
  <si>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</si>
  <si>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</si>
  <si>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</si>
  <si>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</si>
  <si>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</si>
  <si>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</si>
  <si>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</si>
  <si>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</si>
  <si>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</si>
  <si>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</si>
  <si>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</si>
  <si>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</si>
  <si>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</si>
  <si>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</si>
  <si>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</si>
  <si>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</si>
  <si>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</si>
  <si>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</si>
  <si>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</si>
  <si>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</si>
  <si>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</si>
  <si>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</si>
  <si>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</si>
  <si>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</si>
  <si>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</si>
  <si>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</si>
  <si>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</si>
  <si>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</si>
  <si>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</si>
  <si>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</si>
  <si>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</si>
  <si>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</si>
  <si>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</si>
  <si>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</si>
  <si>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</si>
  <si>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</si>
  <si>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</si>
  <si>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</si>
  <si>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</si>
  <si>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</si>
  <si>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</si>
  <si>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</si>
  <si>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</si>
  <si>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</si>
  <si>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</si>
  <si>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</si>
  <si>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</si>
  <si>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</si>
  <si>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</si>
  <si>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</si>
  <si>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</si>
  <si>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</si>
  <si>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</si>
  <si>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</si>
  <si>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</si>
  <si>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</si>
  <si>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</si>
  <si>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</si>
  <si>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</si>
  <si>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</si>
  <si>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</si>
  <si>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</si>
  <si>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</si>
  <si>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</si>
  <si>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</si>
  <si>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</si>
  <si>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</si>
  <si>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</si>
  <si>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</si>
  <si>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</si>
  <si>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</si>
  <si>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</si>
  <si>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</si>
  <si>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</si>
  <si>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</si>
  <si>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</si>
  <si>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</si>
  <si>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</si>
  <si>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</si>
  <si>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</si>
  <si>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</si>
  <si>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</si>
  <si>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</si>
  <si>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</si>
  <si>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</si>
  <si>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</si>
  <si>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</si>
  <si>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</si>
  <si>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</si>
  <si>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</si>
  <si>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</si>
  <si>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</si>
  <si>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</si>
  <si>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</si>
  <si>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</si>
  <si>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</si>
  <si>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</si>
  <si>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</si>
  <si>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</si>
  <si>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</si>
  <si>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</si>
  <si>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</si>
  <si>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</si>
  <si>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</si>
  <si>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</si>
  <si>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</si>
  <si>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</si>
  <si>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</si>
  <si>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</si>
  <si>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</si>
  <si>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</si>
  <si>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</si>
  <si>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</si>
  <si>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</si>
  <si>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</si>
  <si>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</si>
  <si>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</si>
  <si>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</si>
  <si>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</si>
  <si>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</si>
  <si>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</si>
  <si>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</si>
  <si>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</si>
  <si>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</si>
  <si>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</si>
  <si>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</si>
  <si>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</si>
  <si>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</si>
  <si>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</si>
  <si>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</si>
  <si>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</si>
  <si>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</si>
  <si>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</si>
  <si>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</si>
  <si>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</si>
  <si>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</si>
  <si>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</si>
  <si>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</si>
  <si>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</si>
  <si>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</si>
  <si>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</si>
  <si>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</si>
  <si>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</si>
  <si>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</si>
  <si>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</si>
  <si>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</si>
  <si>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</si>
  <si>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</si>
  <si>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</si>
  <si>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</si>
  <si>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</si>
  <si>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</si>
  <si>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</si>
  <si>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</si>
  <si>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</si>
  <si>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</si>
  <si>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</si>
  <si>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</si>
  <si>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</si>
  <si>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</si>
  <si>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</si>
  <si>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</si>
  <si>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</si>
  <si>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</si>
  <si>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</si>
  <si>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</si>
  <si>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</si>
  <si>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</si>
  <si>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</si>
  <si>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</si>
  <si>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</si>
  <si>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</si>
  <si>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</si>
  <si>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</si>
  <si>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</si>
  <si>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</si>
  <si>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</si>
  <si>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</si>
  <si>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</si>
  <si>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</si>
  <si>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</si>
  <si>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</si>
  <si>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</si>
  <si>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</si>
  <si>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</si>
  <si>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</si>
  <si>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</si>
  <si>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</si>
  <si>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</si>
  <si>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</si>
  <si>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</si>
  <si>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</si>
  <si>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</si>
  <si>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</si>
  <si>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</si>
  <si>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</si>
  <si>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</si>
  <si>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</si>
  <si>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</si>
  <si>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</si>
  <si>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</si>
  <si>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</si>
  <si>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</si>
  <si>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</si>
  <si>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</si>
  <si>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</si>
  <si>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</si>
  <si>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</si>
  <si>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</si>
  <si>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</si>
  <si>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</si>
  <si>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</si>
  <si>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</si>
  <si>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</si>
  <si>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</si>
  <si>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</si>
  <si>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</si>
  <si>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</si>
  <si>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</si>
  <si>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</si>
  <si>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</si>
  <si>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</si>
  <si>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</si>
  <si>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</si>
  <si>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</si>
  <si>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</si>
  <si>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</si>
  <si>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</si>
  <si>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</si>
  <si>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</si>
  <si>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</si>
  <si>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</si>
  <si>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</si>
  <si>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</si>
  <si>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</si>
  <si>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</si>
  <si>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</si>
  <si>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</si>
  <si>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</si>
  <si>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</si>
  <si>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</si>
  <si>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</si>
  <si>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</si>
  <si>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</si>
  <si>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</si>
  <si>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</si>
  <si>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</si>
  <si>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</si>
  <si>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</si>
  <si>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</si>
  <si>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</si>
  <si>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</si>
  <si>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</si>
  <si>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</si>
  <si>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</si>
  <si>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</si>
  <si>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</si>
  <si>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</si>
  <si>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</si>
  <si>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</si>
  <si>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</si>
  <si>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</si>
  <si>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</si>
  <si>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</si>
  <si>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</si>
  <si>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</si>
  <si>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</si>
  <si>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</si>
  <si>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</si>
  <si>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</si>
  <si>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</si>
  <si>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</si>
  <si>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</si>
  <si>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</si>
  <si>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</si>
  <si>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</si>
  <si>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</si>
  <si>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</si>
  <si>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</si>
  <si>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</si>
  <si>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</si>
  <si>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</si>
  <si>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</si>
  <si>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</si>
  <si>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</si>
  <si>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</si>
  <si>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</si>
  <si>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</si>
  <si>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</si>
  <si>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</si>
  <si>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</si>
  <si>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</si>
  <si>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</si>
  <si>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</si>
  <si>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</si>
  <si>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</si>
  <si>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</si>
  <si>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</si>
  <si>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</si>
  <si>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</si>
  <si>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</si>
  <si>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</si>
  <si>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</si>
  <si>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</si>
  <si>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</si>
  <si>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</si>
  <si>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</si>
  <si>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</si>
  <si>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</si>
  <si>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</si>
  <si>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</si>
  <si>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</si>
  <si>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</si>
  <si>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</si>
  <si>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</si>
  <si>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</si>
  <si>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</si>
  <si>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</si>
  <si>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</si>
  <si>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</si>
  <si>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</si>
  <si>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</si>
  <si>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</si>
  <si>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</si>
  <si>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</si>
  <si>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</si>
  <si>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</si>
  <si>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</si>
  <si>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</si>
  <si>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</si>
  <si>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</si>
  <si>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</si>
  <si>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</si>
  <si>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</si>
  <si>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</si>
  <si>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</si>
  <si>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</si>
  <si>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</si>
  <si>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</si>
  <si>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</si>
  <si>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</si>
  <si>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</si>
  <si>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</si>
  <si>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</si>
  <si>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</si>
  <si>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</si>
  <si>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</si>
  <si>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</si>
  <si>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</si>
  <si>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</si>
  <si>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</si>
  <si>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</si>
  <si>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</si>
  <si>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</si>
  <si>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</si>
  <si>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</si>
  <si>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</si>
  <si>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</si>
  <si>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</si>
  <si>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</si>
  <si>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</si>
  <si>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</si>
  <si>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</si>
  <si>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</si>
  <si>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</si>
  <si>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</si>
  <si>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</si>
  <si>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</si>
  <si>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</si>
  <si>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</si>
  <si>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</si>
  <si>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</si>
  <si>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</si>
  <si>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</si>
  <si>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</si>
  <si>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</si>
  <si>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</si>
  <si>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</si>
  <si>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</si>
  <si>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</si>
  <si>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</si>
  <si>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</si>
  <si>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</si>
  <si>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</si>
  <si>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</si>
  <si>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</si>
  <si>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</si>
  <si>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</si>
  <si>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</si>
  <si>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</si>
  <si>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</si>
  <si>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</si>
  <si>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</si>
  <si>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</si>
  <si>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</si>
  <si>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</si>
  <si>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</si>
  <si>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</si>
  <si>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</si>
  <si>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</si>
  <si>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</si>
  <si>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</si>
  <si>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</si>
  <si>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</si>
  <si>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</si>
  <si>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</si>
  <si>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</si>
  <si>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</si>
  <si>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</si>
  <si>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</si>
  <si>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</si>
  <si>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</si>
  <si>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</si>
  <si>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</si>
  <si>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</si>
  <si>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</si>
  <si>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</si>
  <si>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</si>
  <si>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</si>
  <si>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</si>
  <si>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</si>
  <si>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</si>
  <si>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</si>
  <si>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</si>
  <si>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</si>
  <si>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</si>
  <si>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</si>
  <si>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</si>
  <si>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</si>
  <si>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</si>
  <si>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</si>
  <si>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</si>
  <si>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</si>
  <si>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</si>
  <si>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</si>
  <si>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</si>
  <si>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</si>
  <si>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</si>
  <si>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</si>
  <si>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</si>
  <si>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</si>
  <si>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</si>
  <si>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</si>
  <si>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</si>
  <si>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</si>
  <si>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</si>
  <si>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</si>
  <si>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</si>
  <si>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</si>
  <si>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</si>
  <si>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</si>
  <si>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</si>
  <si>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</si>
  <si>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</si>
  <si>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</si>
  <si>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</si>
  <si>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</si>
  <si>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</si>
  <si>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</si>
  <si>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</si>
  <si>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</si>
  <si>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</si>
  <si>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</si>
  <si>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</si>
  <si>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</si>
  <si>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</si>
  <si>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</si>
  <si>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</si>
  <si>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</si>
  <si>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</si>
  <si>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</si>
  <si>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</si>
  <si>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</si>
  <si>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</si>
  <si>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</si>
  <si>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</si>
  <si>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</si>
  <si>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</si>
  <si>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</si>
  <si>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</si>
  <si>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</si>
  <si>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</si>
  <si>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</si>
  <si>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</si>
  <si>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</si>
  <si>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</si>
  <si>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</si>
  <si>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</si>
  <si>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</si>
  <si>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</si>
  <si>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</si>
  <si>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</si>
  <si>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</si>
  <si>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</si>
  <si>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</si>
  <si>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</si>
  <si>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</si>
  <si>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</si>
  <si>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</si>
  <si>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</si>
  <si>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</si>
  <si>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</si>
  <si>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</si>
  <si>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</si>
  <si>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</si>
  <si>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</si>
  <si>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</si>
  <si>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</si>
  <si>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</si>
  <si>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</si>
  <si>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</si>
  <si>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</si>
  <si>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</si>
  <si>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</si>
  <si>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</si>
  <si>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</si>
  <si>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</si>
  <si>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</si>
  <si>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</si>
  <si>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</si>
  <si>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</si>
  <si>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</si>
  <si>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</si>
  <si>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</si>
  <si>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</si>
  <si>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</si>
  <si>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</si>
  <si>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</si>
  <si>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</si>
  <si>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</si>
  <si>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</si>
  <si>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</si>
  <si>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</si>
  <si>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</si>
  <si>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</si>
  <si>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</si>
  <si>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</si>
  <si>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</si>
  <si>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</si>
  <si>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</si>
  <si>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</si>
  <si>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</si>
  <si>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</si>
  <si>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</si>
  <si>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</si>
  <si>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</si>
  <si>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</si>
  <si>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</si>
  <si>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</si>
  <si>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</si>
  <si>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</si>
  <si>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</si>
  <si>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</si>
  <si>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</si>
  <si>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</si>
  <si>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</si>
  <si>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</si>
  <si>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</si>
  <si>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</si>
  <si>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</si>
  <si>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</si>
  <si>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</si>
  <si>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</si>
  <si>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</si>
  <si>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</si>
  <si>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</si>
  <si>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</si>
  <si>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</si>
  <si>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</si>
  <si>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</si>
  <si>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</si>
  <si>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</si>
  <si>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</si>
  <si>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</si>
  <si>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</si>
  <si>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</si>
  <si>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</si>
  <si>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</si>
  <si>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</si>
  <si>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</si>
  <si>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</si>
  <si>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</si>
  <si>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</si>
  <si>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</si>
  <si>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</si>
  <si>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</si>
  <si>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</si>
  <si>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</si>
  <si>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</si>
  <si>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</si>
  <si>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</si>
  <si>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</si>
  <si>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</si>
  <si>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</si>
  <si>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</si>
  <si>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</si>
  <si>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</si>
  <si>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</si>
  <si>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</si>
  <si>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</si>
  <si>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</si>
  <si>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</si>
  <si>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</si>
  <si>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</si>
  <si>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</si>
  <si>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</si>
  <si>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</si>
  <si>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</si>
  <si>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</si>
  <si>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</si>
  <si>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</si>
  <si>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</si>
  <si>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</si>
  <si>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</si>
  <si>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</si>
  <si>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</si>
  <si>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</si>
  <si>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</si>
  <si>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</si>
  <si>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</si>
  <si>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</si>
  <si>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</si>
  <si>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</si>
  <si>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</si>
  <si>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</si>
  <si>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</si>
  <si>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</si>
  <si>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</si>
  <si>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</si>
  <si>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</si>
  <si>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</si>
  <si>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</si>
  <si>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</si>
  <si>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</si>
  <si>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</si>
  <si>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</si>
  <si>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</si>
  <si>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</si>
  <si>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</si>
  <si>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</si>
  <si>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</si>
  <si>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</si>
  <si>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</si>
  <si>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</si>
  <si>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</si>
  <si>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</si>
  <si>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</si>
  <si>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</si>
  <si>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</si>
  <si>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</si>
  <si>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</si>
  <si>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</si>
  <si>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</si>
  <si>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</si>
  <si>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</si>
  <si>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</si>
  <si>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</si>
  <si>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</si>
  <si>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</si>
  <si>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</si>
  <si>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</si>
  <si>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</si>
  <si>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</si>
  <si>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</si>
  <si>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</si>
  <si>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</si>
  <si>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</si>
  <si>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</si>
  <si>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</si>
  <si>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</si>
  <si>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</si>
  <si>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</si>
  <si>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</si>
  <si>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</si>
  <si>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</si>
  <si>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</si>
  <si>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</si>
  <si>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</si>
  <si>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</si>
  <si>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</si>
  <si>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</si>
  <si>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</si>
  <si>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</si>
  <si>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</si>
  <si>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</si>
  <si>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</si>
  <si>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</si>
  <si>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</si>
  <si>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</si>
  <si>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</si>
  <si>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</si>
  <si>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</si>
  <si>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</si>
  <si>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</si>
  <si>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</si>
  <si>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</si>
  <si>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</si>
  <si>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</si>
  <si>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</si>
  <si>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</si>
  <si>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</si>
  <si>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</si>
  <si>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</si>
  <si>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</si>
  <si>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</si>
  <si>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</si>
  <si>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</si>
  <si>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</si>
  <si>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</si>
  <si>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</si>
  <si>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</si>
  <si>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</si>
  <si>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</si>
  <si>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</si>
  <si>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</si>
  <si>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</si>
  <si>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</si>
  <si>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</si>
  <si>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</si>
  <si>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</si>
  <si>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</si>
  <si>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</si>
  <si>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</si>
  <si>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</si>
  <si>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</si>
  <si>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</si>
  <si>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</si>
  <si>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</si>
  <si>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</si>
  <si>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</si>
  <si>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</si>
  <si>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</si>
  <si>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</si>
  <si>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</si>
  <si>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</si>
  <si>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</si>
  <si>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</si>
  <si>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</si>
  <si>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</si>
  <si>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</si>
  <si>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</si>
  <si>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</si>
  <si>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</si>
  <si>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</si>
  <si>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</si>
  <si>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</si>
  <si>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</si>
  <si>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</si>
  <si>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</si>
  <si>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</si>
  <si>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</si>
  <si>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</si>
  <si>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</si>
  <si>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</si>
  <si>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</si>
  <si>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</si>
  <si>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</si>
  <si>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</si>
  <si>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</si>
  <si>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</si>
  <si>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</si>
  <si>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</si>
  <si>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</si>
  <si>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</si>
  <si>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</si>
  <si>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</si>
  <si>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</si>
  <si>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</si>
  <si>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</si>
  <si>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</si>
  <si>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</si>
  <si>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</si>
  <si>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</si>
  <si>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</si>
  <si>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</si>
  <si>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</si>
  <si>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</si>
  <si>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</si>
  <si>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</si>
  <si>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</si>
  <si>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</si>
  <si>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</si>
  <si>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</si>
  <si>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</si>
  <si>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</si>
  <si>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</si>
  <si>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</si>
  <si>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</si>
  <si>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</si>
  <si>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</si>
  <si>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</si>
  <si>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</si>
  <si>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</si>
  <si>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</si>
  <si>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</si>
  <si>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</si>
  <si>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</si>
  <si>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</si>
  <si>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</si>
  <si>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</si>
  <si>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</si>
  <si>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</si>
  <si>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</si>
  <si>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</si>
  <si>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</si>
  <si>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</si>
  <si>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</si>
  <si>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</si>
  <si>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</si>
  <si>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</si>
  <si>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</si>
  <si>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</si>
  <si>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</si>
  <si>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</si>
  <si>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</si>
  <si>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</si>
  <si>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</si>
  <si>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</si>
  <si>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</si>
  <si>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</si>
  <si>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</si>
  <si>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</si>
  <si>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</si>
  <si>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</si>
  <si>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</si>
  <si>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</si>
  <si>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</si>
  <si>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</si>
  <si>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</si>
  <si>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</si>
  <si>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</si>
  <si>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</si>
  <si>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</si>
  <si>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</si>
  <si>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</si>
  <si>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</si>
  <si>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</si>
  <si>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</si>
  <si>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</si>
  <si>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</si>
  <si>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</si>
  <si>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</si>
  <si>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</si>
  <si>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</si>
  <si>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</si>
  <si>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</si>
  <si>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</si>
  <si>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</si>
  <si>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</si>
  <si>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</si>
  <si>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</si>
  <si>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</si>
  <si>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</si>
  <si>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</si>
  <si>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</si>
  <si>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</si>
  <si>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</si>
  <si>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</si>
  <si>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</si>
  <si>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</si>
  <si>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</si>
  <si>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</si>
  <si>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</si>
  <si>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</si>
  <si>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</si>
  <si>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</si>
  <si>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</si>
  <si>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</si>
  <si>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</si>
  <si>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</si>
  <si>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</si>
  <si>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</si>
  <si>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</si>
  <si>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</si>
  <si>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</si>
  <si>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</si>
  <si>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</si>
  <si>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</si>
  <si>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</si>
  <si>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</si>
  <si>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</si>
  <si>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</si>
  <si>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</si>
  <si>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</si>
  <si>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</si>
  <si>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</si>
  <si>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</si>
  <si>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</si>
  <si>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</si>
  <si>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</si>
  <si>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</si>
  <si>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</si>
  <si>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</si>
  <si>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</si>
  <si>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</si>
  <si>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</si>
  <si>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</si>
  <si>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</si>
  <si>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</si>
  <si>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</si>
  <si>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</si>
  <si>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</si>
  <si>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</si>
  <si>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</si>
  <si>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</si>
  <si>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</si>
  <si>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</si>
  <si>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</si>
  <si>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</si>
  <si>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</si>
  <si>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</si>
  <si>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</si>
  <si>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</si>
  <si>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</si>
  <si>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</si>
  <si>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</si>
  <si>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</si>
  <si>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</si>
  <si>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</si>
  <si>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</si>
  <si>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</si>
  <si>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</si>
  <si>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</si>
  <si>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</si>
  <si>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</si>
  <si>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</si>
  <si>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</si>
  <si>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</si>
  <si>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</si>
  <si>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</si>
  <si>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</si>
  <si>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</si>
  <si>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</si>
  <si>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</si>
  <si>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</si>
  <si>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</si>
  <si>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</si>
  <si>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</si>
  <si>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</si>
  <si>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</si>
  <si>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</si>
  <si>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</si>
  <si>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</si>
  <si>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</si>
  <si>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</si>
  <si>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</si>
  <si>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</si>
  <si>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</si>
  <si>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</si>
  <si>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</si>
  <si>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</si>
  <si>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</si>
  <si>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</si>
  <si>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</si>
  <si>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</si>
  <si>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</si>
  <si>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</si>
  <si>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</si>
  <si>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</si>
  <si>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</si>
  <si>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</si>
  <si>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</si>
  <si>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</si>
  <si>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</si>
  <si>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</si>
  <si>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</si>
  <si>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</si>
  <si>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</si>
  <si>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</si>
  <si>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</si>
  <si>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</si>
  <si>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</si>
  <si>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</si>
  <si>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</si>
  <si>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</si>
  <si>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</si>
  <si>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</si>
  <si>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</si>
  <si>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</si>
  <si>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</si>
  <si>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</si>
  <si>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</si>
  <si>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</si>
  <si>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</si>
  <si>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</si>
  <si>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</si>
  <si>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</si>
  <si>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</si>
  <si>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</si>
  <si>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</si>
  <si>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</si>
  <si>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</si>
  <si>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</si>
  <si>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</si>
  <si>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</si>
  <si>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</si>
  <si>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</si>
  <si>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</si>
  <si>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</si>
  <si>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</si>
  <si>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</si>
  <si>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</si>
  <si>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</si>
  <si>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</si>
  <si>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</si>
  <si>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</si>
  <si>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</si>
  <si>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</si>
  <si>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</si>
  <si>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</si>
  <si>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</si>
  <si>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</si>
  <si>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</si>
  <si>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</si>
  <si>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</si>
  <si>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</si>
  <si>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</si>
  <si>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</si>
  <si>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</si>
  <si>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</si>
  <si>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</si>
  <si>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</si>
  <si>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</si>
  <si>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</si>
  <si>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</si>
  <si>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</si>
  <si>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</si>
  <si>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</si>
  <si>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</si>
  <si>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</si>
  <si>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</si>
  <si>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</si>
  <si>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</si>
  <si>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</si>
  <si>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</si>
  <si>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</si>
  <si>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</si>
  <si>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</si>
  <si>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</si>
  <si>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</si>
  <si>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</si>
  <si>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</si>
  <si>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</si>
  <si>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</si>
  <si>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</si>
  <si>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</si>
  <si>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</si>
  <si>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</si>
  <si>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</si>
  <si>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</si>
  <si>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</si>
  <si>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</si>
  <si>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</si>
  <si>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</si>
  <si>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</si>
  <si>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</si>
  <si>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</si>
  <si>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</si>
  <si>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</si>
  <si>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</si>
  <si>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</si>
  <si>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</si>
  <si>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</si>
  <si>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</si>
  <si>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</si>
  <si>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</si>
  <si>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</si>
  <si>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</si>
  <si>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</si>
  <si>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</si>
  <si>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</si>
  <si>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</si>
  <si>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</si>
  <si>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</si>
  <si>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</si>
  <si>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</si>
  <si>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</si>
  <si>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</si>
  <si>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</si>
  <si>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</si>
  <si>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</si>
  <si>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</si>
  <si>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</si>
  <si>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</si>
  <si>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</si>
  <si>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</si>
  <si>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</si>
  <si>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</si>
  <si>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</si>
  <si>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</si>
  <si>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</si>
  <si>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</si>
  <si>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</si>
  <si>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</si>
  <si>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</si>
  <si>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</si>
  <si>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</si>
  <si>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</si>
  <si>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</si>
  <si>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</si>
  <si>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</si>
  <si>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</si>
  <si>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</si>
  <si>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</si>
  <si>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</si>
  <si>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</si>
  <si>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</si>
  <si>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</si>
  <si>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</si>
  <si>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</si>
  <si>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</si>
  <si>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</si>
  <si>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</si>
  <si>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</si>
  <si>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</si>
  <si>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</si>
  <si>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</si>
  <si>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</si>
  <si>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</si>
  <si>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</si>
  <si>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</si>
  <si>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</si>
  <si>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</si>
  <si>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</si>
  <si>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</si>
  <si>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</si>
  <si>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</si>
  <si>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</si>
  <si>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</si>
  <si>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</si>
  <si>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</si>
  <si>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</si>
  <si>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</si>
  <si>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</si>
  <si>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</si>
  <si>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</si>
  <si>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</si>
  <si>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</si>
  <si>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</si>
  <si>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</si>
  <si>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</si>
  <si>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</si>
  <si>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</si>
  <si>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</si>
  <si>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</si>
  <si>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</si>
  <si>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</si>
  <si>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</si>
  <si>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</si>
  <si>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</si>
  <si>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</si>
  <si>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</si>
  <si>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</si>
  <si>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</si>
  <si>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</si>
  <si>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</si>
  <si>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</si>
  <si>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</si>
  <si>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</si>
  <si>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</si>
  <si>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</si>
  <si>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</si>
  <si>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</si>
  <si>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</si>
  <si>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</si>
  <si>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</si>
  <si>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</si>
  <si>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</si>
  <si>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</si>
  <si>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</si>
  <si>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</si>
  <si>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</si>
  <si>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</si>
  <si>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</si>
  <si>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</si>
  <si>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</si>
  <si>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</si>
  <si>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</si>
  <si>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</si>
  <si>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</si>
  <si>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</si>
  <si>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</si>
  <si>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</si>
  <si>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</si>
  <si>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</si>
  <si>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</si>
  <si>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</si>
  <si>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</si>
  <si>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</si>
  <si>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</si>
  <si>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</si>
  <si>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</si>
  <si>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</si>
  <si>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</si>
  <si>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</si>
  <si>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</si>
  <si>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</si>
  <si>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</si>
  <si>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</si>
  <si>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</si>
  <si>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</si>
  <si>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</si>
  <si>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</si>
  <si>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</si>
  <si>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</si>
  <si>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</si>
  <si>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</si>
  <si>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</si>
  <si>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</si>
  <si>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</si>
  <si>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</si>
  <si>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</si>
  <si>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</si>
  <si>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</si>
  <si>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</si>
  <si>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</si>
  <si>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</si>
  <si>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</si>
  <si>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</si>
  <si>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</si>
  <si>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</si>
  <si>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</si>
  <si>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</si>
  <si>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</si>
  <si>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</si>
  <si>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</si>
  <si>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</si>
  <si>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</si>
  <si>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</si>
  <si>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</si>
  <si>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</si>
  <si>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</si>
  <si>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</si>
  <si>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</si>
  <si>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</si>
  <si>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</si>
  <si>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</si>
  <si>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</si>
  <si>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</si>
  <si>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</si>
  <si>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</si>
  <si>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</si>
  <si>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</si>
  <si>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</si>
  <si>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</si>
  <si>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</si>
  <si>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</si>
  <si>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</si>
  <si>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</si>
  <si>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</si>
  <si>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</si>
  <si>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</si>
  <si>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</si>
  <si>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</si>
  <si>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</si>
  <si>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</si>
  <si>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</si>
  <si>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</si>
  <si>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</si>
  <si>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</si>
  <si>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</si>
  <si>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</si>
  <si>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</si>
  <si>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</si>
  <si>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</si>
  <si>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</si>
  <si>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</si>
  <si>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</si>
  <si>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</si>
  <si>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</si>
  <si>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</si>
  <si>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</si>
  <si>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</si>
  <si>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</si>
  <si>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</si>
  <si>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</si>
  <si>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</si>
  <si>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</si>
  <si>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</si>
  <si>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</si>
  <si>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</si>
  <si>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</si>
  <si>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</si>
  <si>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</si>
  <si>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</si>
  <si>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</si>
  <si>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</si>
  <si>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</si>
  <si>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</si>
  <si>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</si>
  <si>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</si>
  <si>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</si>
  <si>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</si>
  <si>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</si>
  <si>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</si>
  <si>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</si>
  <si>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</si>
  <si>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</si>
  <si>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</si>
  <si>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</si>
  <si>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</si>
  <si>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</si>
  <si>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</si>
  <si>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</si>
  <si>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</si>
  <si>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</si>
  <si>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</si>
  <si>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</si>
  <si>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</si>
  <si>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</si>
  <si>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</si>
  <si>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</si>
  <si>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</si>
  <si>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</si>
  <si>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</si>
  <si>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</si>
  <si>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</si>
  <si>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</si>
  <si>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</si>
  <si>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</si>
  <si>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</si>
  <si>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</si>
  <si>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</si>
  <si>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</si>
  <si>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</si>
  <si>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</si>
  <si>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</si>
  <si>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</si>
  <si>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</si>
  <si>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</si>
  <si>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</si>
  <si>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</si>
  <si>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</si>
  <si>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</si>
  <si>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</si>
  <si>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</si>
  <si>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</si>
  <si>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</si>
  <si>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</si>
  <si>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</si>
  <si>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</si>
  <si>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</si>
  <si>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</si>
  <si>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</si>
  <si>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</si>
  <si>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</si>
  <si>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</si>
  <si>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</si>
  <si>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</si>
  <si>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</si>
  <si>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</si>
  <si>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</si>
  <si>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</si>
  <si>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</si>
  <si>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</si>
  <si>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</si>
  <si>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</si>
  <si>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</si>
  <si>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</si>
  <si>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</si>
  <si>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</si>
  <si>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</si>
  <si>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</si>
  <si>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</si>
  <si>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</si>
  <si>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</si>
  <si>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</si>
  <si>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</si>
  <si>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</si>
  <si>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</si>
  <si>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</si>
  <si>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</si>
  <si>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</si>
  <si>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</si>
  <si>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</si>
  <si>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</si>
  <si>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</si>
  <si>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</si>
  <si>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</si>
  <si>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</si>
  <si>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</si>
  <si>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</si>
  <si>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</si>
  <si>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</si>
  <si>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</si>
  <si>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</si>
  <si>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</si>
  <si>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</si>
  <si>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</si>
  <si>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</si>
  <si>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</si>
  <si>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</si>
  <si>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</si>
  <si>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</si>
  <si>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</si>
  <si>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</si>
  <si>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</si>
  <si>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</si>
  <si>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</si>
  <si>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</si>
  <si>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</si>
  <si>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</si>
  <si>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</si>
  <si>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</si>
  <si>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</si>
  <si>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</si>
  <si>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</si>
  <si>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</si>
  <si>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</si>
  <si>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</si>
  <si>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</si>
  <si>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</si>
  <si>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</si>
  <si>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</si>
  <si>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</si>
  <si>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</si>
  <si>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</si>
  <si>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</si>
  <si>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</si>
  <si>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</si>
  <si>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</si>
  <si>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</si>
  <si>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</si>
  <si>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</si>
  <si>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</si>
  <si>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</si>
  <si>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</si>
  <si>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</si>
  <si>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</si>
  <si>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</si>
  <si>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</si>
  <si>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</si>
  <si>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</si>
  <si>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</si>
  <si>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</si>
  <si>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</si>
  <si>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</si>
  <si>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</si>
  <si>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</si>
  <si>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</si>
  <si>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</si>
  <si>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</si>
  <si>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</si>
  <si>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</si>
  <si>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</si>
  <si>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</si>
  <si>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</si>
  <si>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</si>
  <si>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</si>
  <si>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</si>
  <si>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</si>
  <si>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</si>
  <si>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</si>
  <si>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</si>
  <si>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</si>
  <si>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</si>
  <si>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</si>
  <si>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</si>
  <si>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</si>
  <si>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</si>
  <si>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</si>
  <si>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</si>
  <si>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</si>
  <si>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</si>
  <si>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</si>
  <si>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</si>
  <si>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</si>
  <si>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</si>
  <si>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</si>
  <si>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</si>
  <si>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</si>
  <si>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</si>
  <si>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</si>
  <si>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</si>
  <si>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</si>
  <si>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</si>
  <si>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</si>
  <si>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</si>
  <si>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</si>
  <si>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</si>
  <si>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</si>
  <si>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</si>
  <si>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</si>
  <si>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</si>
  <si>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</si>
  <si>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</si>
  <si>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</si>
  <si>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</si>
  <si>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</si>
  <si>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</si>
  <si>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</si>
  <si>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</si>
  <si>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</si>
  <si>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</si>
  <si>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</si>
  <si>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</si>
  <si>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</si>
  <si>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</si>
  <si>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</si>
  <si>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</si>
  <si>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</si>
  <si>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</si>
  <si>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</si>
  <si>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</si>
  <si>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</si>
  <si>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</si>
  <si>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</si>
  <si>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</si>
  <si>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</si>
  <si>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</si>
  <si>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</si>
  <si>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</si>
  <si>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</si>
  <si>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</si>
  <si>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</si>
  <si>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</si>
  <si>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</si>
  <si>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</si>
  <si>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</si>
  <si>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</si>
  <si>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</si>
  <si>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</si>
  <si>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</si>
  <si>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</si>
  <si>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</si>
  <si>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</si>
  <si>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</si>
  <si>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</si>
  <si>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</si>
  <si>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</si>
  <si>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</si>
  <si>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</si>
  <si>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</si>
  <si>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</si>
  <si>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</si>
  <si>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</si>
  <si>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</si>
  <si>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</si>
  <si>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</si>
  <si>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</si>
  <si>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</si>
  <si>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</si>
  <si>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</si>
  <si>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</si>
  <si>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</si>
  <si>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</si>
  <si>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</si>
  <si>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</si>
  <si>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</si>
  <si>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</si>
  <si>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</si>
  <si>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</si>
  <si>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</si>
  <si>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</si>
  <si>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</si>
  <si>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</si>
  <si>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</si>
  <si>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</si>
  <si>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</si>
  <si>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</si>
  <si>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</si>
  <si>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</si>
  <si>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</si>
  <si>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</si>
  <si>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</si>
  <si>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</si>
  <si>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</si>
  <si>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</si>
  <si>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</si>
  <si>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</si>
  <si>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</si>
  <si>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</si>
  <si>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</si>
  <si>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</si>
  <si>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</si>
  <si>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</si>
  <si>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</si>
  <si>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</si>
  <si>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</si>
  <si>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</si>
  <si>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</si>
  <si>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</si>
  <si>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</si>
  <si>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</si>
  <si>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</si>
  <si>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</si>
  <si>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</si>
  <si>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</si>
  <si>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</si>
  <si>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</si>
  <si>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</si>
  <si>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</si>
  <si>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</si>
  <si>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</si>
  <si>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</si>
  <si>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</si>
  <si>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</si>
  <si>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</si>
  <si>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</si>
  <si>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</si>
  <si>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</si>
  <si>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</si>
  <si>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</si>
  <si>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</si>
  <si>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</si>
  <si>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</si>
  <si>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</si>
  <si>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</si>
  <si>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</si>
  <si>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</si>
  <si>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</si>
  <si>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</si>
  <si>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</si>
  <si>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</si>
  <si>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</si>
  <si>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</si>
  <si>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</si>
  <si>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</si>
  <si>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</si>
  <si>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</si>
  <si>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</si>
  <si>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</si>
  <si>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</si>
  <si>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</si>
  <si>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</si>
  <si>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</si>
  <si>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</si>
  <si>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</si>
  <si>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</si>
  <si>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</si>
  <si>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</si>
  <si>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</si>
  <si>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</si>
  <si>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</si>
  <si>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</si>
  <si>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</si>
  <si>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</si>
  <si>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</si>
  <si>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</si>
  <si>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</si>
  <si>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</si>
  <si>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</si>
  <si>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</si>
  <si>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</si>
  <si>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</si>
  <si>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</si>
  <si>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</si>
  <si>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</si>
  <si>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</si>
  <si>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</si>
  <si>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</si>
  <si>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</si>
  <si>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</si>
  <si>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</si>
  <si>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</si>
  <si>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</si>
  <si>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</si>
  <si>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</si>
  <si>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</si>
  <si>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</si>
  <si>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</si>
  <si>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</si>
  <si>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</si>
  <si>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</si>
  <si>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</si>
  <si>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</si>
  <si>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</si>
  <si>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</si>
  <si>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</si>
  <si>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</si>
  <si>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</si>
  <si>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</si>
  <si>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</si>
  <si>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</si>
  <si>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</si>
  <si>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</si>
  <si>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</si>
  <si>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</si>
  <si>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</si>
  <si>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</si>
  <si>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</si>
  <si>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</si>
  <si>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</si>
  <si>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</si>
  <si>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</si>
  <si>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</si>
  <si>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</si>
  <si>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</si>
  <si>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</si>
  <si>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</si>
  <si>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</si>
  <si>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</si>
  <si>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</si>
  <si>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</si>
  <si>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</si>
  <si>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</si>
  <si>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</si>
  <si>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</si>
  <si>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</si>
  <si>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</si>
  <si>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</si>
  <si>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</si>
  <si>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</si>
  <si>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</si>
  <si>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</si>
  <si>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</si>
  <si>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</si>
  <si>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</si>
  <si>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</si>
  <si>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</si>
  <si>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</si>
  <si>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</si>
  <si>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</si>
  <si>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</si>
  <si>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</si>
  <si>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</si>
  <si>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</si>
  <si>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</si>
  <si>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</si>
  <si>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</si>
  <si>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</si>
  <si>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</si>
  <si>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</si>
  <si>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</si>
  <si>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</si>
  <si>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</si>
  <si>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</si>
  <si>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</si>
  <si>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</si>
  <si>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</si>
  <si>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</si>
  <si>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</si>
  <si>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</si>
  <si>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</si>
  <si>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</si>
  <si>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</si>
  <si>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</si>
  <si>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</si>
  <si>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</si>
  <si>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</si>
  <si>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</si>
  <si>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</si>
  <si>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</si>
  <si>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</si>
  <si>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</si>
  <si>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</si>
  <si>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</si>
  <si>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</si>
  <si>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</si>
  <si>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</si>
  <si>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</si>
  <si>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</si>
  <si>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</si>
  <si>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</si>
  <si>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</si>
  <si>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</si>
  <si>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</si>
  <si>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</si>
  <si>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</si>
  <si>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</si>
  <si>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</si>
  <si>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</si>
  <si>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</si>
  <si>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</si>
  <si>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</si>
  <si>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</si>
  <si>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</si>
  <si>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</si>
  <si>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</si>
  <si>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</si>
  <si>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</si>
  <si>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</si>
  <si>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</si>
  <si>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</si>
  <si>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</si>
  <si>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</si>
  <si>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</si>
  <si>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</si>
  <si>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</si>
  <si>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</si>
  <si>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</si>
  <si>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</si>
  <si>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</si>
  <si>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</si>
  <si>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</si>
  <si>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</si>
  <si>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</si>
  <si>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</si>
  <si>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</si>
  <si>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</si>
  <si>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</si>
  <si>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</si>
  <si>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</si>
  <si>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</si>
  <si>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</si>
  <si>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</si>
  <si>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</si>
  <si>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</si>
  <si>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</si>
  <si>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</si>
  <si>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</si>
  <si>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</si>
  <si>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</si>
  <si>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</si>
  <si>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</si>
  <si>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</si>
  <si>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</si>
  <si>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</si>
  <si>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</si>
  <si>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</si>
  <si>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</si>
  <si>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</si>
  <si>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</si>
  <si>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</si>
  <si>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</si>
  <si>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</si>
  <si>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</si>
  <si>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</si>
  <si>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</si>
  <si>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</si>
  <si>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</si>
  <si>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</si>
  <si>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</si>
  <si>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</si>
  <si>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</si>
  <si>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</si>
  <si>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</si>
  <si>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</si>
  <si>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</si>
  <si>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</si>
  <si>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</si>
  <si>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</si>
  <si>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</si>
  <si>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</si>
  <si>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</si>
  <si>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</si>
  <si>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</si>
  <si>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</si>
  <si>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</si>
  <si>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</si>
  <si>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</si>
  <si>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</si>
  <si>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</si>
  <si>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</si>
  <si>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</si>
  <si>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</si>
  <si>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</si>
  <si>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</si>
  <si>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</si>
  <si>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</si>
  <si>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</si>
  <si>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</si>
  <si>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</si>
  <si>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</si>
  <si>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</si>
  <si>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</si>
  <si>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</si>
  <si>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</si>
  <si>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</si>
  <si>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</si>
  <si>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</si>
  <si>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</si>
  <si>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</si>
  <si>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</si>
  <si>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</si>
  <si>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</si>
  <si>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</si>
  <si>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</si>
  <si>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</si>
  <si>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</si>
  <si>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</si>
  <si>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</si>
  <si>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</si>
  <si>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</si>
  <si>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</si>
  <si>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</si>
  <si>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</si>
  <si>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</si>
  <si>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</si>
  <si>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</si>
  <si>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</si>
  <si>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</si>
  <si>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</si>
  <si>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</si>
  <si>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</si>
  <si>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</si>
  <si>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</si>
  <si>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</si>
  <si>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</si>
  <si>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</si>
  <si>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</si>
  <si>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</si>
  <si>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</si>
  <si>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</si>
  <si>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</si>
  <si>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</si>
  <si>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</si>
  <si>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</si>
  <si>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</si>
  <si>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</si>
  <si>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</si>
  <si>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</si>
  <si>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</si>
  <si>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</si>
  <si>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</si>
  <si>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</si>
  <si>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</si>
  <si>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</si>
  <si>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</si>
  <si>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</si>
  <si>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</si>
  <si>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</si>
  <si>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</si>
  <si>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</si>
  <si>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</si>
  <si>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</si>
  <si>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</si>
  <si>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</si>
  <si>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</si>
  <si>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</si>
  <si>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</si>
  <si>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</si>
  <si>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</si>
  <si>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</si>
  <si>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</si>
  <si>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</si>
  <si>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</si>
  <si>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</si>
  <si>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</si>
  <si>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</si>
  <si>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</si>
  <si>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</si>
  <si>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</si>
  <si>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</si>
  <si>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</si>
  <si>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</si>
  <si>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</si>
  <si>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</si>
  <si>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</si>
  <si>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</si>
  <si>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</si>
  <si>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</si>
  <si>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</si>
  <si>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</si>
  <si>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</si>
  <si>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</si>
  <si>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</si>
  <si>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</si>
  <si>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</si>
  <si>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</si>
  <si>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</si>
  <si>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</si>
  <si>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</si>
  <si>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</si>
  <si>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</si>
  <si>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</si>
  <si>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</si>
  <si>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</si>
  <si>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</si>
  <si>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</si>
  <si>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</si>
  <si>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</si>
  <si>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</si>
  <si>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</si>
  <si>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</si>
  <si>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</si>
  <si>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</si>
  <si>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</si>
  <si>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</si>
  <si>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</si>
  <si>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</si>
  <si>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</si>
  <si>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</si>
  <si>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</si>
  <si>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</si>
  <si>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</si>
  <si>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</si>
  <si>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</si>
  <si>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</si>
  <si>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</si>
  <si>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</si>
  <si>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</si>
  <si>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</si>
  <si>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</si>
  <si>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</si>
  <si>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</si>
  <si>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</si>
  <si>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</si>
  <si>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</si>
  <si>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</si>
  <si>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</si>
  <si>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</si>
  <si>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</si>
  <si>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</si>
  <si>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</si>
  <si>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</si>
  <si>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</si>
  <si>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</si>
  <si>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</si>
  <si>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</si>
  <si>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</si>
  <si>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</si>
  <si>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</si>
  <si>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</si>
  <si>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</si>
  <si>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</si>
  <si>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</si>
  <si>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</si>
  <si>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</si>
  <si>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</si>
  <si>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</si>
  <si>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</si>
  <si>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</si>
  <si>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</si>
  <si>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</si>
  <si>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</si>
  <si>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</si>
  <si>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</si>
  <si>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</si>
  <si>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</si>
  <si>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</si>
  <si>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</si>
  <si>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</si>
  <si>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</si>
  <si>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</si>
  <si>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</si>
  <si>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</si>
  <si>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</si>
  <si>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</si>
  <si>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</si>
  <si>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</si>
  <si>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</si>
  <si>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</si>
  <si>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</si>
  <si>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</si>
  <si>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</si>
  <si>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</si>
  <si>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</si>
  <si>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</si>
  <si>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</si>
  <si>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</si>
  <si>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</si>
  <si>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</si>
  <si>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</si>
  <si>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</si>
  <si>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</si>
  <si>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</si>
  <si>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</si>
  <si>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</si>
  <si>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</si>
  <si>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</si>
  <si>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</si>
  <si>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</si>
  <si>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</si>
  <si>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</si>
  <si>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</si>
  <si>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</si>
  <si>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</si>
  <si>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</si>
  <si>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</si>
  <si>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</si>
  <si>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</si>
  <si>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</si>
  <si>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</si>
  <si>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</si>
  <si>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</si>
  <si>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</si>
  <si>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</si>
  <si>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</si>
  <si>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</si>
  <si>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</si>
  <si>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</si>
  <si>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</si>
  <si>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</si>
  <si>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</si>
  <si>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</si>
  <si>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</si>
  <si>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</si>
  <si>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</si>
  <si>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</si>
  <si>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</si>
  <si>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</si>
  <si>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</si>
  <si>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</si>
  <si>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</si>
  <si>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</si>
  <si>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</si>
  <si>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</si>
  <si>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</si>
  <si>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</si>
  <si>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</si>
  <si>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</si>
  <si>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</si>
  <si>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</si>
  <si>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</si>
  <si>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</si>
  <si>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</si>
  <si>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</si>
  <si>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</si>
  <si>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</si>
  <si>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</si>
  <si>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</si>
  <si>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</si>
  <si>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</si>
  <si>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</si>
  <si>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</si>
  <si>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</si>
  <si>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</si>
  <si>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</si>
  <si>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</si>
  <si>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</si>
  <si>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</si>
  <si>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</si>
  <si>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</si>
  <si>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</si>
  <si>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</si>
  <si>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</si>
  <si>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</si>
  <si>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</si>
  <si>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</si>
  <si>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</si>
  <si>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</si>
  <si>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</si>
  <si>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</si>
  <si>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</si>
  <si>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</si>
  <si>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</si>
  <si>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</si>
  <si>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</si>
  <si>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</si>
  <si>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</si>
  <si>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</si>
  <si>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</si>
  <si>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</si>
  <si>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</si>
  <si>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</si>
  <si>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</si>
  <si>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</si>
  <si>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</si>
  <si>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</si>
  <si>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</si>
  <si>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</si>
  <si>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</si>
  <si>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</si>
  <si>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</si>
  <si>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</si>
  <si>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</si>
  <si>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</si>
  <si>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</si>
  <si>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</si>
  <si>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</si>
  <si>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</si>
  <si>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</si>
  <si>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</si>
  <si>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</si>
  <si>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</si>
  <si>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</si>
  <si>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</si>
  <si>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</si>
  <si>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</si>
  <si>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</si>
  <si>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</si>
  <si>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</si>
  <si>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</si>
  <si>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</si>
  <si>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</si>
  <si>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</si>
  <si>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</si>
  <si>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</si>
  <si>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</si>
  <si>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</si>
  <si>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</si>
  <si>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</si>
  <si>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</si>
  <si>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</si>
  <si>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</si>
  <si>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</si>
  <si>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</si>
  <si>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</si>
  <si>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</si>
  <si>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</si>
  <si>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</si>
  <si>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</si>
  <si>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</si>
  <si>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</si>
  <si>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</si>
  <si>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</si>
  <si>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</si>
  <si>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</si>
  <si>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</si>
  <si>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</si>
  <si>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</si>
  <si>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</si>
  <si>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</si>
  <si>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</si>
  <si>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</si>
  <si>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</si>
  <si>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</si>
  <si>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</si>
  <si>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</si>
  <si>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</si>
  <si>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</si>
  <si>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</si>
  <si>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</si>
  <si>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</si>
  <si>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</si>
  <si>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</si>
  <si>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</si>
  <si>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</si>
  <si>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</si>
  <si>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</si>
  <si>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</si>
  <si>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</si>
  <si>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</si>
  <si>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</si>
  <si>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</si>
  <si>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</si>
  <si>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</si>
  <si>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</si>
  <si>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</si>
  <si>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</si>
  <si>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</si>
  <si>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</si>
  <si>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</si>
  <si>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</si>
  <si>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</si>
  <si>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</si>
  <si>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</si>
  <si>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</si>
  <si>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</si>
  <si>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</si>
  <si>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</si>
  <si>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</si>
  <si>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</si>
  <si>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</si>
  <si>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</si>
  <si>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</si>
  <si>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</si>
  <si>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</si>
  <si>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</si>
  <si>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</si>
  <si>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</si>
  <si>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</si>
  <si>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</si>
  <si>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</si>
  <si>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</si>
  <si>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</si>
  <si>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</si>
  <si>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</si>
  <si>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</si>
  <si>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</si>
  <si>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</si>
  <si>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</si>
  <si>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</si>
  <si>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</si>
  <si>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</si>
  <si>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</si>
  <si>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</si>
  <si>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</si>
  <si>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</si>
  <si>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</si>
  <si>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</si>
  <si>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</si>
  <si>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</si>
  <si>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</si>
  <si>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</si>
  <si>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</si>
  <si>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</si>
  <si>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</si>
  <si>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</si>
  <si>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</si>
  <si>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</si>
  <si>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</si>
  <si>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</si>
  <si>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</si>
  <si>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</si>
  <si>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</si>
  <si>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</si>
  <si>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</si>
  <si>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</si>
  <si>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</si>
  <si>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</si>
  <si>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</si>
  <si>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</si>
  <si>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</si>
  <si>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</si>
  <si>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</si>
  <si>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</si>
  <si>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</si>
  <si>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</si>
  <si>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</si>
  <si>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</si>
  <si>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</si>
  <si>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</si>
  <si>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</si>
  <si>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</si>
  <si>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</si>
  <si>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</si>
  <si>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</si>
  <si>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</si>
  <si>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</si>
  <si>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</si>
  <si>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</si>
  <si>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</si>
  <si>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</si>
  <si>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</si>
  <si>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</si>
  <si>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</si>
  <si>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</si>
  <si>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</si>
  <si>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</si>
  <si>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</si>
  <si>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</si>
  <si>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</si>
  <si>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</si>
  <si>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</si>
  <si>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</si>
  <si>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</si>
  <si>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</si>
  <si>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</si>
  <si>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</si>
  <si>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</si>
  <si>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</si>
  <si>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</si>
  <si>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</si>
  <si>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</si>
  <si>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</si>
  <si>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</si>
  <si>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</si>
  <si>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</si>
  <si>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</si>
  <si>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</si>
  <si>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</si>
  <si>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</si>
  <si>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</si>
  <si>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</si>
  <si>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</si>
  <si>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</si>
  <si>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</si>
  <si>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</si>
  <si>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</si>
  <si>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</si>
  <si>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</si>
  <si>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</si>
  <si>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</si>
  <si>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</si>
  <si>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</si>
  <si>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</si>
  <si>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</si>
  <si>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</si>
  <si>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</si>
  <si>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</si>
  <si>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</si>
  <si>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</si>
  <si>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</si>
  <si>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</si>
  <si>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</si>
  <si>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</si>
  <si>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</si>
  <si>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</si>
  <si>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</si>
  <si>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</si>
  <si>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</si>
  <si>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</si>
  <si>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</si>
  <si>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</si>
  <si>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</si>
  <si>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</si>
  <si>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</si>
  <si>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</si>
  <si>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</si>
  <si>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</si>
  <si>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</si>
  <si>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</si>
  <si>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</si>
  <si>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</si>
  <si>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</si>
  <si>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</si>
  <si>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</si>
  <si>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</si>
  <si>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</si>
  <si>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</si>
  <si>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</si>
  <si>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</si>
  <si>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</si>
  <si>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</si>
  <si>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</si>
  <si>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</si>
  <si>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</si>
  <si>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</si>
  <si>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</si>
  <si>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</si>
  <si>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</si>
  <si>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</si>
  <si>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</si>
  <si>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</si>
  <si>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</si>
  <si>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</si>
  <si>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</si>
  <si>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</si>
  <si>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</si>
  <si>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</si>
  <si>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</si>
  <si>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</si>
  <si>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</si>
  <si>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</si>
  <si>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</si>
  <si>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</si>
  <si>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</si>
  <si>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</si>
  <si>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</si>
  <si>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</si>
  <si>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</si>
  <si>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</si>
  <si>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</si>
  <si>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</si>
  <si>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</si>
  <si>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</si>
  <si>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</si>
  <si>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</si>
  <si>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</si>
  <si>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</si>
  <si>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</si>
  <si>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</si>
  <si>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</si>
  <si>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</si>
  <si>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</si>
  <si>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</si>
  <si>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</si>
  <si>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</si>
  <si>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</si>
  <si>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</si>
  <si>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</si>
  <si>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</si>
  <si>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</si>
  <si>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</si>
  <si>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</si>
  <si>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</si>
  <si>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</si>
  <si>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</si>
  <si>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</si>
  <si>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</si>
  <si>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</si>
  <si>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</si>
  <si>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</si>
  <si>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</si>
  <si>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</si>
  <si>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</si>
  <si>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</si>
  <si>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</si>
  <si>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</si>
  <si>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</si>
  <si>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</si>
  <si>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</si>
  <si>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</si>
  <si>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</si>
  <si>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</si>
  <si>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</si>
  <si>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</si>
  <si>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</si>
  <si>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</si>
  <si>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</si>
  <si>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</si>
  <si>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</si>
  <si>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</si>
  <si>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</si>
  <si>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</si>
  <si>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</si>
  <si>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</si>
  <si>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</si>
  <si>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</si>
  <si>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</si>
  <si>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</si>
  <si>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</si>
  <si>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</si>
  <si>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</si>
  <si>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</si>
  <si>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</si>
  <si>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</si>
  <si>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</si>
  <si>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</si>
  <si>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</si>
  <si>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</si>
  <si>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</si>
  <si>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</si>
  <si>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</si>
  <si>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</si>
  <si>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</si>
  <si>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</si>
  <si>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</si>
  <si>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</si>
  <si>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</si>
  <si>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</si>
  <si>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</si>
  <si>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</si>
  <si>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</si>
  <si>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</si>
  <si>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</si>
  <si>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</si>
  <si>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</si>
  <si>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</si>
  <si>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</si>
  <si>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</si>
  <si>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</si>
  <si>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</si>
  <si>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</si>
  <si>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</si>
  <si>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</si>
  <si>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</si>
  <si>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</si>
  <si>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</si>
  <si>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</si>
  <si>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</si>
  <si>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</si>
  <si>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</si>
  <si>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</si>
  <si>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</si>
  <si>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</si>
  <si>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</si>
  <si>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</si>
  <si>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</si>
  <si>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</si>
  <si>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</si>
  <si>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</si>
  <si>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</si>
  <si>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</si>
  <si>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</si>
  <si>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</si>
  <si>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</si>
  <si>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</si>
  <si>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</si>
  <si>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</si>
  <si>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</si>
  <si>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</si>
  <si>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</si>
  <si>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</si>
  <si>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</si>
  <si>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</si>
  <si>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</si>
  <si>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</si>
  <si>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</si>
  <si>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</si>
  <si>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</si>
  <si>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</si>
  <si>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</si>
  <si>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</si>
  <si>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</si>
  <si>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</si>
  <si>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</si>
  <si>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</si>
  <si>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</si>
  <si>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</si>
  <si>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</si>
  <si>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</si>
  <si>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</si>
  <si>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</si>
  <si>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</si>
  <si>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</si>
  <si>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</si>
  <si>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</si>
  <si>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</si>
  <si>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</si>
  <si>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</si>
  <si>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</si>
  <si>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</si>
  <si>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</si>
  <si>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</si>
  <si>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</si>
  <si>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</si>
  <si>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</si>
  <si>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</si>
  <si>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</si>
  <si>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</si>
  <si>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</si>
  <si>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</si>
  <si>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</si>
  <si>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</si>
  <si>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</si>
  <si>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</si>
  <si>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</si>
  <si>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</si>
  <si>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</si>
  <si>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</si>
  <si>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</si>
  <si>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</si>
  <si>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</si>
  <si>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</si>
  <si>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</si>
  <si>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</si>
  <si>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</si>
  <si>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</si>
  <si>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</si>
  <si>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</si>
  <si>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</si>
  <si>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</si>
  <si>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</si>
  <si>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</si>
  <si>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</si>
  <si>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</si>
  <si>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</si>
  <si>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</si>
  <si>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</si>
  <si>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</si>
  <si>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</si>
  <si>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</si>
  <si>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</si>
  <si>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</si>
  <si>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</si>
  <si>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</si>
  <si>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</si>
  <si>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</si>
  <si>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</si>
  <si>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</si>
  <si>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</si>
  <si>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</si>
  <si>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</si>
  <si>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</si>
  <si>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</si>
  <si>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</si>
  <si>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</si>
  <si>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</si>
  <si>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</si>
  <si>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</si>
  <si>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</si>
  <si>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</si>
  <si>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</si>
  <si>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</si>
  <si>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</si>
  <si>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</si>
  <si>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</si>
  <si>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</si>
  <si>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</si>
  <si>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</si>
  <si>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</si>
  <si>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</si>
  <si>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</si>
  <si>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</si>
  <si>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</si>
  <si>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</si>
  <si>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</si>
  <si>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</si>
  <si>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</si>
  <si>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</si>
  <si>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</si>
  <si>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</si>
  <si>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</si>
  <si>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</si>
  <si>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</si>
  <si>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</si>
  <si>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</si>
  <si>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</si>
  <si>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</si>
  <si>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</si>
  <si>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</si>
  <si>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</si>
  <si>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</si>
  <si>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</si>
  <si>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</si>
  <si>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</si>
  <si>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</si>
  <si>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</si>
  <si>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</si>
  <si>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</si>
  <si>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</si>
  <si>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</si>
  <si>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</si>
  <si>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</si>
  <si>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</si>
  <si>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</si>
  <si>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</si>
  <si>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</si>
  <si>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</si>
  <si>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</si>
  <si>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</si>
  <si>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</si>
  <si>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</si>
  <si>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</si>
  <si>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</si>
  <si>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</si>
  <si>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</si>
  <si>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</si>
  <si>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</si>
  <si>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</si>
  <si>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</si>
  <si>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</si>
  <si>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</si>
  <si>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</si>
  <si>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</si>
  <si>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</si>
  <si>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</si>
  <si>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</si>
  <si>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</si>
  <si>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</si>
  <si>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</si>
  <si>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</si>
  <si>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</si>
  <si>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</si>
  <si>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</si>
  <si>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</si>
  <si>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</si>
  <si>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</si>
  <si>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</si>
  <si>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</si>
  <si>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</si>
  <si>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</si>
  <si>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</si>
  <si>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</si>
  <si>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</si>
  <si>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</si>
  <si>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</si>
  <si>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</si>
  <si>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</si>
  <si>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</si>
  <si>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</si>
  <si>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</si>
  <si>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</si>
  <si>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</si>
  <si>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</si>
  <si>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</si>
  <si>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</si>
  <si>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</si>
  <si>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</si>
  <si>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</si>
  <si>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</si>
  <si>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</si>
  <si>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</si>
  <si>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</si>
  <si>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</si>
  <si>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</si>
  <si>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</si>
  <si>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</si>
  <si>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</si>
  <si>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</si>
  <si>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</si>
  <si>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</si>
  <si>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</si>
  <si>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</si>
  <si>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</si>
  <si>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</si>
  <si>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</si>
  <si>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</si>
  <si>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</si>
  <si>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</si>
  <si>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</si>
  <si>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</si>
  <si>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</si>
  <si>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</si>
  <si>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</si>
  <si>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</si>
  <si>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</si>
  <si>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</si>
  <si>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</si>
  <si>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</si>
  <si>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</si>
  <si>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</si>
  <si>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</si>
  <si>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</si>
  <si>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</si>
  <si>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</si>
  <si>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</si>
  <si>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</si>
  <si>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</si>
  <si>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</si>
  <si>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</si>
  <si>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</si>
  <si>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</si>
  <si>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</si>
  <si>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</si>
  <si>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</si>
  <si>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</si>
  <si>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</si>
  <si>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</si>
  <si>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</si>
  <si>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</si>
  <si>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</si>
  <si>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</si>
  <si>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</si>
  <si>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</si>
  <si>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</si>
  <si>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</si>
  <si>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</si>
  <si>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</si>
  <si>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</si>
  <si>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</si>
  <si>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</si>
  <si>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</si>
  <si>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</si>
  <si>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</si>
  <si>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</si>
  <si>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</si>
  <si>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</si>
  <si>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</si>
  <si>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</si>
  <si>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</si>
  <si>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</si>
  <si>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</si>
  <si>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</si>
  <si>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</si>
  <si>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</si>
  <si>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</si>
  <si>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</si>
  <si>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</si>
  <si>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</si>
  <si>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</si>
  <si>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</si>
  <si>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</si>
  <si>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</si>
  <si>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</si>
  <si>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</si>
  <si>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</si>
  <si>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</si>
  <si>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</si>
  <si>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</si>
  <si>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</si>
  <si>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</si>
  <si>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</si>
  <si>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</si>
  <si>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</si>
  <si>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</si>
  <si>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</si>
  <si>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</si>
  <si>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</si>
  <si>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</si>
  <si>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</si>
  <si>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</si>
  <si>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</si>
  <si>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</si>
  <si>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</si>
  <si>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</si>
  <si>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</si>
  <si>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</si>
  <si>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</si>
  <si>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</si>
  <si>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</si>
  <si>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</si>
  <si>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</si>
  <si>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</si>
  <si>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</si>
  <si>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</si>
  <si>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</si>
  <si>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</si>
  <si>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</si>
  <si>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</si>
  <si>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</si>
  <si>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</si>
  <si>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</si>
  <si>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</si>
  <si>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</si>
  <si>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</si>
  <si>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</si>
  <si>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</si>
  <si>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</si>
  <si>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</si>
  <si>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</si>
  <si>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</si>
  <si>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</si>
  <si>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</si>
  <si>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</si>
  <si>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</si>
  <si>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</si>
  <si>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</si>
  <si>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</si>
  <si>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</si>
  <si>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</si>
  <si>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</si>
  <si>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</si>
  <si>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</si>
  <si>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</si>
  <si>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</si>
  <si>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</si>
  <si>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</si>
  <si>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</si>
  <si>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</si>
  <si>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</si>
  <si>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</si>
  <si>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</si>
  <si>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</si>
  <si>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</si>
  <si>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</si>
  <si>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</si>
  <si>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</si>
  <si>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</si>
  <si>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</si>
  <si>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</si>
  <si>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</si>
  <si>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</si>
  <si>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</si>
  <si>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</si>
  <si>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</si>
  <si>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</si>
  <si>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</si>
  <si>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</si>
  <si>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</si>
  <si>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</si>
  <si>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</si>
  <si>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</si>
  <si>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</si>
  <si>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</si>
  <si>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</si>
  <si>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</si>
  <si>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</si>
  <si>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</si>
  <si>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</si>
  <si>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</si>
  <si>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</si>
  <si>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</si>
  <si>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</si>
  <si>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</si>
  <si>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</si>
  <si>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</si>
  <si>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</si>
  <si>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</si>
  <si>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</si>
  <si>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</si>
  <si>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</si>
  <si>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</si>
  <si>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</si>
  <si>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</si>
  <si>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</si>
  <si>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</si>
  <si>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</si>
  <si>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</si>
  <si>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</si>
  <si>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</si>
  <si>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</si>
  <si>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</si>
  <si>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</si>
  <si>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</si>
  <si>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</si>
  <si>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</si>
  <si>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</si>
  <si>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</si>
  <si>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</si>
  <si>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</si>
  <si>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</si>
  <si>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</si>
  <si>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</si>
  <si>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</si>
  <si>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</si>
  <si>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</si>
  <si>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</si>
  <si>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</si>
  <si>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</si>
  <si>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</si>
  <si>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</si>
  <si>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</si>
  <si>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</si>
  <si>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</si>
  <si>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</si>
  <si>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</si>
  <si>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</si>
  <si>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</si>
  <si>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</si>
  <si>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</si>
  <si>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</si>
  <si>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</si>
  <si>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</si>
  <si>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</si>
  <si>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</si>
  <si>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</si>
  <si>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</si>
  <si>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</si>
  <si>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</si>
  <si>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</si>
  <si>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</si>
  <si>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</si>
  <si>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</si>
  <si>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</si>
  <si>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</si>
  <si>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</si>
  <si>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</si>
  <si>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</si>
  <si>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</si>
  <si>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</si>
  <si>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</si>
  <si>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</si>
  <si>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</si>
  <si>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</si>
  <si>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</si>
  <si>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</si>
  <si>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</si>
  <si>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</si>
  <si>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</si>
  <si>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</si>
  <si>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</si>
  <si>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</si>
  <si>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</si>
  <si>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</si>
  <si>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</si>
  <si>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</si>
  <si>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</si>
  <si>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</si>
  <si>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</si>
  <si>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</si>
  <si>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</si>
  <si>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</si>
  <si>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</si>
  <si>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</si>
  <si>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</si>
  <si>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</si>
  <si>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</si>
  <si>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</si>
  <si>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</si>
  <si>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</si>
  <si>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</si>
  <si>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</si>
  <si>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</si>
  <si>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</si>
  <si>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</si>
  <si>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</si>
  <si>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</si>
  <si>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</si>
  <si>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</si>
  <si>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</si>
  <si>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</si>
  <si>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</si>
  <si>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</si>
  <si>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</si>
  <si>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</si>
  <si>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</si>
  <si>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</si>
  <si>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</si>
  <si>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</si>
  <si>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</si>
  <si>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</si>
  <si>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</si>
  <si>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</si>
  <si>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</si>
  <si>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</si>
  <si>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</si>
  <si>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</si>
  <si>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</si>
  <si>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</si>
  <si>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</si>
  <si>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</si>
  <si>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</si>
  <si>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</si>
  <si>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</si>
  <si>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</si>
  <si>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</si>
  <si>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</si>
  <si>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</si>
  <si>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</si>
  <si>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</si>
  <si>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</si>
  <si>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</si>
  <si>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</si>
  <si>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</si>
  <si>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</si>
  <si>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</si>
  <si>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</si>
  <si>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</si>
  <si>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</si>
  <si>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</si>
  <si>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</si>
  <si>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</si>
  <si>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</si>
  <si>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</si>
  <si>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</si>
  <si>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</si>
  <si>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</si>
  <si>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</si>
  <si>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</si>
  <si>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</si>
  <si>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</si>
  <si>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</si>
  <si>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</si>
  <si>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</si>
  <si>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</si>
  <si>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</si>
  <si>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</si>
  <si>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</si>
  <si>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</si>
  <si>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</si>
  <si>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</si>
  <si>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</si>
  <si>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</si>
  <si>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</si>
  <si>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</si>
  <si>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</si>
  <si>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</si>
  <si>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</si>
  <si>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</si>
  <si>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</si>
  <si>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</si>
  <si>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</si>
  <si>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</si>
  <si>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</si>
  <si>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</si>
  <si>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</si>
  <si>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</si>
  <si>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</si>
  <si>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</si>
  <si>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</si>
  <si>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</si>
  <si>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</si>
  <si>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</si>
  <si>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</si>
  <si>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</si>
  <si>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</si>
  <si>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</si>
  <si>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</si>
  <si>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</si>
  <si>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</si>
  <si>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</si>
  <si>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</si>
  <si>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</si>
  <si>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</si>
  <si>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</si>
  <si>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</si>
  <si>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</si>
  <si>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</si>
  <si>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</si>
  <si>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</si>
  <si>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</si>
  <si>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</si>
  <si>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</si>
  <si>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</si>
  <si>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</si>
  <si>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</si>
  <si>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</si>
  <si>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</si>
  <si>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</si>
  <si>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</si>
  <si>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</si>
  <si>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</si>
  <si>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</si>
  <si>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</si>
  <si>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</si>
  <si>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</si>
  <si>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</si>
  <si>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</si>
  <si>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</si>
  <si>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</si>
  <si>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</si>
  <si>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</si>
  <si>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</si>
  <si>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</si>
  <si>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</si>
  <si>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</si>
  <si>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</si>
  <si>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</si>
  <si>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</si>
  <si>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</si>
  <si>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</si>
  <si>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</si>
  <si>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</si>
  <si>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</si>
  <si>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</si>
  <si>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</si>
  <si>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</si>
  <si>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</si>
  <si>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</si>
  <si>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</si>
  <si>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</si>
  <si>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</si>
  <si>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</si>
  <si>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</si>
  <si>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</si>
  <si>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</si>
  <si>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</si>
  <si>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</si>
  <si>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</si>
  <si>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</si>
  <si>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</si>
  <si>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</si>
  <si>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</si>
  <si>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</si>
  <si>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</si>
  <si>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</si>
  <si>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</si>
  <si>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</si>
  <si>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</si>
  <si>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</si>
  <si>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</si>
  <si>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</si>
  <si>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</si>
  <si>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</si>
  <si>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</si>
  <si>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</si>
  <si>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</si>
  <si>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</si>
  <si>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</si>
  <si>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</si>
  <si>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</si>
  <si>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</si>
  <si>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</si>
  <si>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</si>
  <si>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</si>
  <si>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</si>
  <si>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</si>
  <si>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</si>
  <si>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</si>
  <si>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</si>
  <si>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</si>
  <si>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</si>
  <si>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</si>
  <si>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</si>
  <si>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</si>
  <si>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</si>
  <si>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</si>
  <si>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</si>
  <si>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</si>
  <si>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</si>
  <si>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</si>
  <si>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</si>
  <si>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</si>
  <si>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</si>
  <si>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</si>
  <si>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</si>
  <si>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</si>
  <si>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</si>
  <si>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</si>
  <si>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</si>
  <si>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</si>
  <si>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</si>
  <si>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</si>
  <si>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</si>
  <si>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</si>
  <si>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</si>
  <si>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</si>
  <si>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</si>
  <si>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</si>
  <si>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</si>
  <si>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</si>
  <si>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</si>
  <si>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</si>
  <si>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</si>
  <si>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</si>
  <si>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</si>
  <si>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</si>
  <si>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</si>
  <si>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</si>
  <si>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</si>
  <si>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</si>
  <si>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</si>
  <si>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</si>
  <si>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</si>
  <si>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</si>
  <si>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</si>
  <si>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</si>
  <si>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</si>
  <si>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</si>
  <si>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</si>
  <si>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</si>
  <si>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</si>
  <si>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</si>
  <si>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</si>
  <si>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</si>
  <si>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</si>
  <si>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</si>
  <si>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</si>
  <si>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</si>
  <si>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</si>
  <si>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</si>
  <si>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</si>
  <si>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</si>
  <si>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</si>
  <si>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</si>
  <si>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</si>
  <si>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</si>
  <si>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</si>
  <si>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</si>
  <si>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</si>
  <si>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</si>
  <si>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</si>
  <si>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</si>
  <si>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</si>
  <si>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</si>
  <si>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</si>
  <si>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</si>
  <si>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</si>
  <si>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</si>
  <si>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</si>
  <si>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</si>
  <si>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</si>
  <si>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</si>
  <si>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</si>
  <si>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</si>
  <si>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</si>
  <si>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</si>
  <si>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</si>
  <si>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</si>
  <si>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</si>
  <si>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</si>
  <si>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</si>
  <si>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</si>
  <si>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</si>
  <si>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</si>
  <si>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</si>
  <si>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</si>
  <si>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</si>
  <si>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</si>
  <si>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</si>
  <si>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</si>
  <si>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</si>
  <si>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</si>
  <si>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</si>
  <si>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</si>
  <si>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</si>
  <si>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</si>
  <si>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</si>
  <si>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</si>
  <si>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</si>
  <si>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</si>
  <si>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</si>
  <si>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</si>
  <si>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</si>
  <si>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</si>
  <si>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</si>
  <si>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</si>
  <si>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</si>
  <si>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</si>
  <si>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</si>
  <si>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</si>
  <si>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</si>
  <si>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</si>
  <si>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</si>
  <si>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</si>
  <si>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</si>
  <si>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</si>
  <si>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</si>
  <si>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</si>
  <si>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</si>
  <si>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</si>
  <si>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</si>
  <si>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</si>
  <si>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</si>
  <si>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</si>
  <si>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</si>
  <si>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</si>
  <si>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</si>
  <si>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</si>
  <si>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</si>
  <si>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</si>
  <si>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</si>
  <si>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</si>
  <si>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</si>
  <si>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</si>
  <si>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</si>
  <si>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</si>
  <si>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</si>
  <si>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</si>
  <si>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</si>
  <si>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</si>
  <si>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</si>
  <si>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</si>
  <si>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</si>
  <si>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</si>
  <si>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</si>
  <si>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</si>
  <si>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</si>
  <si>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</si>
  <si>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</si>
  <si>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</si>
  <si>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</si>
  <si>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</si>
  <si>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</si>
  <si>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</si>
  <si>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</si>
  <si>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</si>
  <si>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</si>
  <si>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</si>
  <si>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</si>
  <si>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</si>
  <si>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</si>
  <si>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</si>
  <si>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</si>
  <si>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</si>
  <si>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</si>
  <si>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</si>
  <si>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</si>
  <si>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</si>
  <si>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</si>
  <si>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</si>
  <si>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</si>
  <si>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</si>
  <si>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</si>
  <si>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</si>
  <si>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</si>
  <si>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</si>
  <si>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</si>
  <si>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</si>
  <si>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</si>
  <si>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</si>
  <si>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</si>
  <si>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</si>
  <si>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</si>
  <si>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</si>
  <si>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</si>
  <si>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</si>
  <si>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</si>
  <si>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</si>
  <si>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</si>
  <si>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</si>
  <si>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</si>
  <si>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</si>
  <si>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</si>
  <si>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</si>
  <si>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</si>
  <si>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</si>
  <si>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</si>
  <si>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</si>
  <si>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</si>
  <si>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</si>
  <si>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</si>
  <si>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</si>
  <si>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</si>
  <si>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</si>
  <si>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</si>
  <si>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</si>
  <si>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</si>
  <si>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</si>
  <si>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</si>
  <si>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</si>
  <si>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</si>
  <si>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</si>
  <si>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</si>
  <si>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</si>
  <si>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</si>
  <si>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</si>
  <si>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</si>
  <si>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</si>
  <si>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</si>
  <si>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</si>
  <si>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</si>
  <si>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</si>
  <si>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</si>
  <si>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</si>
  <si>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</si>
  <si>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</si>
  <si>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</si>
  <si>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</si>
  <si>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</si>
  <si>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</si>
  <si>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</si>
  <si>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</si>
  <si>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</si>
  <si>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</si>
  <si>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</si>
  <si>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</si>
  <si>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</si>
  <si>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</si>
  <si>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</si>
  <si>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</si>
  <si>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</si>
  <si>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</si>
  <si>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</si>
  <si>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</si>
  <si>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</si>
  <si>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</si>
  <si>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</si>
  <si>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</si>
  <si>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</si>
  <si>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</si>
  <si>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</si>
  <si>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</si>
  <si>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</si>
  <si>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</si>
  <si>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</si>
  <si>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</si>
  <si>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</si>
  <si>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</si>
  <si>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</si>
  <si>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</si>
  <si>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</si>
  <si>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</si>
  <si>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</si>
  <si>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</si>
  <si>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</si>
  <si>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</si>
  <si>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</si>
  <si>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</si>
  <si>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</si>
  <si>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</si>
  <si>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</si>
  <si>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</si>
  <si>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</si>
  <si>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</si>
  <si>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</si>
  <si>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</si>
  <si>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</si>
  <si>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</si>
  <si>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</si>
  <si>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</si>
  <si>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</si>
  <si>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</si>
  <si>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</si>
  <si>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</si>
  <si>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</si>
  <si>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</si>
  <si>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</si>
  <si>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</si>
  <si>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</si>
  <si>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</si>
  <si>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</si>
  <si>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</si>
  <si>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</si>
  <si>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</si>
  <si>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</si>
  <si>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</si>
  <si>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</si>
  <si>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</si>
  <si>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</si>
  <si>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</si>
  <si>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</si>
  <si>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</si>
  <si>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</si>
  <si>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</si>
  <si>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</si>
  <si>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</si>
  <si>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</si>
  <si>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</si>
  <si>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</si>
  <si>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</si>
  <si>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</si>
  <si>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</si>
  <si>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</si>
  <si>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</si>
  <si>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</si>
  <si>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</si>
  <si>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</si>
  <si>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</si>
  <si>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</si>
  <si>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</si>
  <si>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</si>
  <si>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</si>
  <si>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</si>
  <si>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</si>
  <si>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</si>
  <si>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</si>
  <si>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</si>
  <si>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</si>
  <si>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</si>
  <si>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</si>
  <si>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</si>
  <si>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</si>
  <si>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</si>
  <si>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</si>
  <si>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</si>
  <si>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</si>
  <si>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</si>
  <si>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</si>
  <si>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</si>
  <si>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</si>
  <si>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</si>
  <si>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</si>
  <si>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</si>
  <si>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</si>
  <si>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</si>
  <si>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</si>
  <si>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</si>
  <si>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</si>
  <si>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</si>
  <si>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</si>
  <si>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</si>
  <si>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</si>
  <si>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</si>
  <si>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</si>
  <si>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</si>
  <si>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</si>
  <si>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</si>
  <si>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</si>
  <si>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</si>
  <si>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</si>
  <si>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</si>
  <si>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</si>
  <si>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</si>
  <si>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</si>
  <si>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</si>
  <si>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</si>
  <si>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</si>
  <si>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</si>
  <si>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</si>
  <si>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</si>
  <si>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</si>
  <si>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</si>
  <si>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</si>
  <si>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</si>
  <si>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</si>
  <si>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</si>
  <si>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</si>
  <si>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</si>
  <si>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</si>
  <si>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</si>
  <si>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</si>
  <si>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</si>
  <si>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</si>
  <si>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</si>
  <si>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</si>
  <si>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</si>
  <si>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</si>
  <si>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</si>
  <si>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</si>
  <si>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</si>
  <si>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</si>
  <si>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</si>
  <si>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</si>
  <si>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</si>
  <si>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</si>
  <si>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</si>
  <si>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</si>
  <si>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</si>
  <si>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</si>
  <si>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</si>
  <si>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</si>
  <si>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</si>
  <si>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</si>
  <si>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</si>
  <si>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</si>
  <si>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</si>
  <si>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</si>
  <si>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</si>
  <si>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</si>
  <si>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</si>
  <si>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</si>
  <si>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</si>
  <si>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</si>
  <si>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</si>
  <si>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</si>
  <si>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</si>
  <si>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</si>
  <si>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</si>
  <si>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</si>
  <si>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</si>
  <si>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</si>
  <si>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</si>
  <si>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</si>
  <si>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</si>
  <si>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</si>
  <si>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</si>
  <si>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</si>
  <si>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</si>
  <si>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</si>
  <si>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</si>
  <si>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</si>
  <si>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</si>
  <si>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</si>
  <si>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</si>
  <si>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</si>
  <si>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</si>
  <si>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</si>
  <si>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</si>
  <si>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</si>
  <si>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</si>
  <si>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</si>
  <si>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</si>
  <si>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</si>
  <si>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</si>
  <si>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</si>
  <si>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</si>
  <si>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</si>
  <si>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</si>
  <si>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</si>
  <si>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</si>
  <si>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</si>
  <si>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</si>
  <si>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</si>
  <si>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</si>
  <si>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</si>
  <si>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</si>
  <si>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</si>
  <si>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</si>
  <si>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</si>
  <si>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</si>
  <si>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</si>
  <si>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</si>
  <si>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</si>
  <si>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</si>
  <si>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</si>
  <si>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</si>
  <si>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</si>
  <si>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</si>
  <si>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</si>
  <si>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</si>
  <si>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</si>
  <si>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</si>
  <si>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</si>
  <si>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</si>
  <si>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</si>
  <si>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</si>
  <si>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</si>
  <si>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</si>
  <si>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</si>
  <si>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</si>
  <si>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</si>
  <si>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</si>
  <si>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</si>
  <si>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</si>
  <si>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</si>
  <si>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</si>
  <si>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</si>
  <si>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</si>
  <si>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</si>
  <si>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</si>
  <si>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</si>
  <si>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</si>
  <si>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</si>
  <si>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</si>
  <si>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</si>
  <si>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</si>
  <si>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</si>
  <si>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</si>
  <si>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</si>
  <si>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</si>
  <si>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</si>
  <si>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</si>
  <si>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</si>
  <si>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</si>
  <si>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</si>
  <si>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</si>
  <si>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</si>
  <si>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</si>
  <si>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</si>
  <si>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</si>
  <si>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</si>
  <si>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</si>
  <si>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</si>
  <si>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</si>
  <si>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</si>
  <si>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</si>
  <si>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</si>
  <si>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</si>
  <si>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</si>
  <si>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</si>
  <si>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</si>
  <si>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</si>
  <si>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</si>
  <si>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</si>
  <si>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</si>
  <si>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</si>
  <si>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</si>
  <si>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</si>
  <si>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</si>
  <si>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</si>
  <si>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</si>
  <si>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</si>
  <si>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</si>
  <si>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</si>
  <si>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</si>
  <si>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</si>
  <si>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</si>
  <si>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</si>
  <si>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</si>
  <si>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</si>
  <si>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</si>
  <si>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</si>
  <si>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</si>
  <si>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</si>
  <si>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</si>
  <si>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</si>
  <si>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</si>
  <si>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</si>
  <si>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</si>
  <si>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</si>
  <si>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</si>
  <si>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</si>
  <si>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</si>
  <si>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</si>
  <si>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</si>
  <si>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</si>
  <si>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</si>
  <si>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</si>
  <si>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</si>
  <si>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</si>
  <si>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</si>
  <si>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</si>
  <si>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</si>
  <si>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</si>
  <si>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</si>
  <si>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</si>
  <si>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</si>
  <si>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</si>
  <si>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</si>
  <si>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</si>
  <si>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</si>
  <si>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</si>
  <si>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</si>
  <si>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</si>
  <si>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</si>
  <si>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</si>
  <si>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</si>
  <si>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</si>
  <si>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</si>
  <si>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</si>
  <si>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</si>
  <si>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</si>
  <si>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</si>
  <si>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</si>
  <si>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</si>
  <si>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</si>
  <si>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</si>
  <si>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</si>
  <si>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</si>
  <si>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</si>
  <si>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</si>
  <si>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</si>
  <si>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</si>
  <si>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</si>
  <si>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</si>
  <si>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</si>
  <si>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</si>
  <si>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</si>
  <si>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</si>
  <si>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</si>
  <si>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</si>
  <si>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</si>
  <si>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</si>
  <si>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</si>
  <si>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</si>
  <si>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</si>
  <si>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</si>
  <si>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</si>
  <si>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</si>
  <si>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</si>
  <si>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</si>
  <si>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</si>
  <si>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</si>
  <si>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</si>
  <si>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</si>
  <si>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</si>
  <si>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</si>
  <si>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</si>
  <si>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</si>
  <si>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</si>
  <si>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</si>
  <si>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</si>
  <si>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</si>
  <si>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</si>
  <si>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</si>
  <si>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</si>
  <si>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</si>
  <si>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</si>
  <si>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</si>
  <si>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</si>
  <si>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</si>
  <si>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</si>
  <si>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</si>
  <si>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</si>
  <si>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</si>
  <si>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</si>
  <si>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</si>
  <si>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</si>
  <si>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</si>
  <si>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</si>
  <si>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</si>
  <si>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</si>
  <si>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</si>
  <si>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</si>
  <si>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</si>
  <si>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</si>
  <si>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</si>
  <si>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</si>
  <si>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</si>
  <si>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</si>
  <si>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</si>
  <si>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</si>
  <si>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</si>
  <si>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</si>
  <si>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</si>
  <si>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</si>
  <si>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</si>
  <si>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</si>
  <si>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</si>
  <si>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</si>
  <si>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</si>
  <si>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</si>
  <si>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</si>
  <si>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</si>
  <si>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</si>
  <si>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</si>
  <si>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</si>
  <si>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</si>
  <si>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</si>
  <si>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</si>
  <si>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</si>
  <si>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</si>
  <si>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</si>
  <si>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</si>
  <si>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</si>
  <si>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</si>
  <si>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</si>
  <si>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</si>
  <si>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</si>
  <si>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</si>
  <si>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</si>
  <si>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</si>
  <si>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</si>
  <si>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</si>
  <si>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</si>
  <si>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</si>
  <si>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</si>
  <si>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</si>
  <si>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</si>
  <si>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</si>
  <si>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</si>
  <si>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</si>
  <si>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</si>
  <si>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</si>
  <si>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</si>
  <si>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</si>
  <si>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</si>
  <si>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</si>
  <si>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</si>
  <si>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</si>
  <si>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</si>
  <si>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</si>
  <si>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</si>
  <si>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</si>
  <si>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</si>
  <si>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</si>
  <si>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</si>
  <si>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</si>
  <si>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</si>
  <si>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</si>
  <si>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</si>
  <si>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</si>
  <si>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</si>
  <si>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</si>
  <si>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</si>
  <si>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</si>
  <si>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</si>
  <si>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</si>
  <si>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</si>
  <si>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</si>
  <si>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</si>
  <si>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</si>
  <si>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</si>
  <si>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</si>
  <si>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</si>
  <si>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</si>
  <si>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</si>
  <si>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</si>
  <si>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</si>
  <si>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</si>
  <si>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</si>
  <si>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</si>
  <si>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</si>
  <si>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</si>
  <si>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</si>
  <si>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</si>
  <si>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</si>
  <si>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</si>
  <si>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</si>
  <si>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</si>
  <si>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</si>
  <si>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</si>
  <si>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</si>
  <si>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</si>
  <si>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</si>
  <si>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</si>
  <si>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</si>
  <si>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</si>
  <si>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</si>
  <si>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</si>
  <si>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</si>
  <si>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</si>
  <si>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</si>
  <si>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</si>
  <si>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</si>
  <si>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</si>
  <si>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</si>
  <si>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</si>
  <si>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</si>
  <si>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</si>
  <si>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</si>
  <si>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</si>
  <si>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</si>
  <si>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</si>
  <si>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</si>
  <si>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</si>
  <si>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</si>
  <si>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</si>
  <si>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</si>
  <si>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</si>
  <si>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</si>
  <si>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</si>
  <si>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</si>
  <si>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</si>
  <si>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</si>
  <si>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</si>
  <si>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</si>
  <si>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</si>
  <si>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</si>
  <si>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</si>
  <si>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</si>
  <si>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</si>
  <si>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</si>
  <si>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</si>
  <si>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</si>
  <si>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</si>
  <si>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</si>
  <si>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</si>
  <si>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</si>
  <si>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</si>
  <si>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</si>
  <si>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</si>
  <si>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</si>
  <si>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</si>
  <si>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</si>
  <si>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</si>
  <si>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</si>
  <si>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</si>
  <si>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</si>
  <si>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</si>
  <si>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</si>
  <si>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</si>
  <si>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</si>
  <si>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</si>
  <si>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</si>
  <si>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</si>
  <si>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</si>
  <si>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</si>
  <si>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</si>
  <si>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</si>
  <si>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</si>
  <si>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</si>
  <si>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</si>
  <si>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</si>
  <si>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</si>
  <si>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</si>
  <si>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</si>
  <si>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</si>
  <si>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</si>
  <si>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</si>
  <si>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</si>
  <si>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</si>
  <si>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</si>
  <si>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</si>
  <si>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</si>
  <si>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</si>
  <si>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</si>
  <si>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</si>
  <si>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</si>
  <si>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</si>
  <si>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</si>
  <si>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</si>
  <si>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</si>
  <si>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</si>
  <si>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</si>
  <si>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</si>
  <si>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</si>
  <si>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</si>
  <si>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</si>
  <si>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</si>
  <si>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</si>
  <si>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</si>
  <si>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</si>
  <si>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</si>
  <si>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</si>
  <si>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</si>
  <si>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</si>
  <si>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</si>
  <si>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</si>
  <si>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</si>
  <si>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</si>
  <si>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</si>
  <si>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</si>
  <si>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</si>
  <si>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</si>
  <si>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</si>
  <si>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</si>
  <si>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</si>
  <si>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</si>
  <si>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</si>
  <si>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</si>
  <si>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</si>
  <si>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</si>
  <si>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</si>
  <si>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</si>
  <si>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</si>
  <si>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</si>
  <si>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</si>
  <si>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</si>
  <si>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</si>
  <si>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</si>
  <si>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</si>
  <si>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</si>
  <si>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</si>
  <si>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</si>
  <si>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</si>
  <si>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</si>
  <si>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</si>
  <si>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</si>
  <si>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</si>
  <si>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</si>
  <si>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</si>
  <si>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</si>
  <si>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</si>
  <si>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</si>
  <si>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</si>
  <si>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</si>
  <si>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</si>
  <si>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</si>
  <si>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</si>
  <si>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</si>
  <si>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</si>
  <si>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</si>
  <si>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</si>
  <si>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</si>
  <si>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</si>
  <si>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</si>
  <si>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</si>
  <si>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</si>
  <si>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</si>
  <si>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</si>
  <si>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</si>
  <si>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</si>
  <si>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</si>
  <si>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</si>
  <si>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</si>
  <si>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</si>
  <si>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</si>
  <si>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</si>
  <si>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</si>
  <si>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</si>
  <si>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</si>
  <si>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</si>
  <si>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</si>
  <si>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</si>
  <si>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</si>
  <si>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</si>
  <si>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</si>
  <si>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</si>
  <si>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</si>
  <si>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</si>
  <si>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</si>
  <si>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</si>
  <si>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</si>
  <si>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</si>
  <si>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</si>
  <si>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</si>
  <si>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</si>
  <si>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</si>
  <si>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</si>
  <si>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</si>
  <si>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</si>
  <si>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</si>
  <si>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</si>
  <si>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</si>
  <si>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</si>
  <si>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</si>
  <si>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</si>
  <si>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</si>
  <si>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</si>
  <si>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</si>
  <si>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</si>
  <si>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</si>
  <si>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</si>
  <si>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</si>
  <si>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</si>
  <si>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</si>
  <si>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</si>
  <si>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</si>
  <si>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</si>
  <si>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</si>
  <si>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</si>
  <si>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</si>
  <si>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</si>
  <si>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</si>
  <si>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</si>
  <si>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</si>
  <si>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</si>
  <si>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</si>
  <si>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</si>
  <si>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</si>
  <si>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</si>
  <si>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</si>
  <si>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</si>
  <si>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</si>
  <si>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</si>
  <si>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</si>
  <si>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</si>
  <si>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</si>
  <si>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</si>
  <si>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</si>
  <si>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</si>
  <si>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</si>
  <si>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</si>
  <si>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</si>
  <si>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</si>
  <si>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</si>
  <si>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</si>
  <si>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</si>
  <si>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</si>
  <si>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</si>
  <si>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</si>
  <si>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</si>
  <si>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</si>
  <si>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</si>
  <si>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</si>
  <si>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</si>
  <si>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</si>
  <si>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</si>
  <si>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</si>
  <si>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</si>
  <si>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</si>
  <si>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</si>
  <si>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</si>
  <si>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</si>
  <si>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</si>
  <si>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</si>
  <si>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</si>
  <si>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</si>
  <si>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</si>
  <si>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</si>
  <si>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</si>
  <si>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</si>
  <si>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</si>
  <si>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</si>
  <si>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</si>
  <si>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</si>
  <si>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</si>
  <si>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</si>
  <si>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</si>
  <si>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</si>
  <si>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</si>
  <si>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</si>
  <si>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</si>
  <si>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</si>
  <si>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</si>
  <si>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</si>
  <si>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</si>
  <si>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</si>
  <si>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</si>
  <si>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</si>
  <si>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</si>
  <si>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</si>
  <si>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</si>
  <si>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</si>
  <si>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</si>
  <si>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</si>
  <si>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</si>
  <si>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</si>
  <si>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</si>
  <si>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</si>
  <si>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</si>
  <si>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</si>
  <si>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</si>
  <si>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</si>
  <si>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</si>
  <si>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</si>
  <si>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</si>
  <si>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</si>
  <si>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</si>
  <si>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</si>
  <si>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</si>
  <si>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</si>
  <si>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</si>
  <si>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</si>
  <si>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</si>
  <si>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</si>
  <si>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</si>
  <si>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</si>
  <si>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</si>
  <si>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</si>
  <si>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</si>
  <si>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</si>
  <si>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</si>
  <si>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</si>
  <si>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</si>
  <si>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</si>
  <si>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</si>
  <si>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</si>
  <si>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</si>
  <si>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</si>
  <si>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</si>
  <si>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</si>
  <si>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</si>
  <si>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</si>
  <si>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</si>
  <si>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</si>
  <si>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</si>
  <si>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</si>
  <si>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</si>
  <si>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</si>
  <si>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</si>
  <si>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</si>
  <si>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</si>
  <si>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</si>
  <si>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</si>
  <si>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</si>
  <si>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</si>
  <si>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</si>
  <si>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</si>
  <si>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</si>
  <si>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</si>
  <si>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</si>
  <si>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</si>
  <si>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</si>
  <si>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</si>
  <si>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</si>
  <si>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</si>
  <si>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</si>
  <si>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</si>
  <si>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</si>
  <si>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</si>
  <si>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</si>
  <si>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</si>
  <si>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</si>
  <si>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</si>
  <si>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</si>
  <si>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</si>
  <si>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</si>
  <si>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</si>
  <si>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</si>
  <si>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</si>
  <si>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</si>
  <si>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</si>
  <si>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</si>
  <si>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</si>
  <si>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</si>
  <si>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</si>
  <si>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</si>
  <si>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</si>
  <si>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</si>
  <si>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</si>
  <si>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</si>
  <si>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</si>
  <si>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</si>
  <si>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</si>
  <si>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</si>
  <si>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</si>
  <si>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</si>
  <si>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</si>
  <si>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</si>
  <si>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</si>
  <si>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</si>
  <si>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</si>
  <si>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</si>
  <si>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</si>
  <si>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</si>
  <si>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</si>
  <si>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</si>
  <si>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</si>
  <si>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</si>
  <si>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</si>
  <si>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</si>
  <si>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</si>
  <si>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</si>
  <si>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</si>
  <si>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</si>
  <si>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</si>
  <si>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</si>
  <si>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</si>
  <si>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</si>
  <si>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</si>
  <si>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</si>
  <si>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</si>
  <si>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</si>
  <si>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</si>
  <si>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</si>
  <si>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</si>
  <si>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</si>
  <si>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</si>
  <si>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</si>
  <si>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</si>
  <si>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</si>
  <si>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</si>
  <si>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</si>
  <si>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</si>
  <si>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</si>
  <si>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</si>
  <si>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</si>
  <si>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</si>
  <si>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</si>
  <si>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</si>
  <si>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</si>
  <si>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</si>
  <si>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</si>
  <si>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</si>
  <si>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</si>
  <si>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</si>
  <si>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</si>
  <si>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</si>
  <si>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</si>
  <si>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</si>
  <si>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</si>
  <si>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</si>
  <si>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</si>
  <si>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</si>
  <si>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</si>
  <si>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</si>
  <si>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</si>
  <si>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</si>
  <si>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</si>
  <si>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</si>
  <si>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</si>
  <si>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</si>
  <si>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</si>
  <si>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</si>
  <si>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</si>
  <si>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</si>
  <si>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</si>
  <si>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</si>
  <si>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</si>
  <si>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</si>
  <si>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</si>
  <si>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</si>
  <si>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</si>
  <si>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</si>
  <si>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</si>
  <si>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</si>
  <si>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</si>
  <si>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</si>
  <si>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</si>
  <si>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</si>
  <si>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</si>
  <si>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</si>
  <si>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</si>
  <si>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</si>
  <si>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</si>
  <si>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</si>
  <si>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</si>
  <si>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</si>
  <si>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</si>
  <si>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</si>
  <si>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</si>
  <si>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</si>
  <si>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</si>
  <si>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</si>
  <si>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</si>
  <si>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</si>
  <si>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</si>
  <si>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</si>
  <si>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</si>
  <si>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</si>
  <si>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</si>
  <si>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</si>
  <si>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</si>
  <si>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</si>
  <si>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</si>
  <si>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</si>
  <si>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</si>
  <si>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</si>
  <si>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</si>
  <si>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</si>
  <si>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</si>
  <si>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</si>
  <si>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</si>
  <si>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</si>
  <si>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</si>
  <si>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</si>
  <si>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</si>
  <si>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</si>
  <si>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</si>
  <si>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</si>
  <si>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</si>
  <si>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</si>
  <si>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</si>
  <si>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</si>
  <si>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</si>
  <si>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</si>
  <si>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</si>
  <si>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</si>
  <si>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</si>
  <si>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</si>
  <si>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</si>
  <si>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</si>
  <si>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</si>
  <si>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</si>
  <si>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</si>
  <si>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</si>
  <si>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</si>
  <si>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</si>
  <si>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</si>
  <si>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</si>
  <si>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</si>
  <si>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</si>
  <si>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</si>
  <si>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</si>
  <si>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</si>
  <si>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</si>
  <si>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</si>
  <si>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</si>
  <si>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</si>
  <si>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</si>
  <si>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</si>
  <si>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</si>
  <si>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</si>
  <si>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</si>
  <si>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</si>
  <si>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</si>
  <si>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</si>
  <si>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</si>
  <si>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</si>
  <si>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</si>
  <si>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</si>
  <si>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</si>
  <si>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</si>
  <si>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</si>
  <si>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</si>
  <si>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</si>
  <si>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</si>
  <si>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</si>
  <si>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</si>
  <si>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</si>
  <si>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</si>
  <si>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</si>
  <si>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</si>
  <si>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</si>
  <si>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</si>
  <si>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</si>
  <si>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</si>
  <si>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</si>
  <si>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</si>
  <si>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</si>
  <si>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</si>
  <si>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</si>
  <si>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</si>
  <si>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</si>
  <si>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</si>
  <si>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</si>
  <si>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</si>
  <si>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</si>
  <si>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</si>
  <si>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</si>
  <si>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</si>
  <si>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</si>
  <si>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</si>
  <si>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</si>
  <si>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</si>
  <si>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</si>
  <si>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</si>
  <si>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</si>
  <si>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</si>
  <si>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</si>
  <si>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</si>
  <si>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</si>
  <si>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</si>
  <si>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</si>
  <si>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</si>
  <si>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</si>
  <si>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</si>
  <si>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</si>
  <si>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</si>
  <si>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</si>
  <si>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</si>
  <si>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</si>
  <si>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</si>
  <si>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</si>
  <si>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</si>
  <si>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</si>
  <si>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</si>
  <si>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</si>
  <si>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</si>
  <si>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</si>
  <si>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</si>
  <si>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</si>
  <si>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</si>
  <si>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</si>
  <si>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</si>
  <si>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</si>
  <si>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</si>
  <si>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</si>
  <si>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</si>
  <si>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</si>
  <si>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</si>
  <si>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</si>
  <si>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</si>
  <si>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</si>
  <si>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</si>
  <si>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</si>
  <si>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</si>
  <si>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</si>
  <si>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</si>
  <si>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</si>
  <si>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</si>
  <si>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</si>
  <si>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</si>
  <si>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</si>
  <si>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</si>
  <si>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</si>
  <si>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</si>
  <si>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</si>
  <si>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</si>
  <si>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</si>
  <si>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</si>
  <si>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</si>
  <si>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</si>
  <si>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</si>
  <si>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</si>
  <si>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</si>
  <si>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</si>
  <si>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</si>
  <si>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</si>
  <si>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</si>
  <si>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</si>
  <si>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</si>
  <si>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</si>
  <si>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</si>
  <si>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</si>
  <si>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</si>
  <si>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</si>
  <si>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</si>
  <si>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</si>
  <si>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</si>
  <si>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</si>
  <si>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</si>
  <si>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</si>
  <si>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</si>
  <si>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</si>
  <si>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</si>
  <si>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</si>
  <si>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</si>
  <si>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</si>
  <si>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</si>
  <si>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</si>
  <si>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</si>
  <si>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</si>
  <si>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</si>
  <si>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</si>
  <si>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</si>
  <si>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</si>
  <si>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</si>
  <si>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</si>
  <si>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</si>
  <si>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</si>
  <si>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</si>
  <si>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</si>
  <si>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</si>
  <si>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</si>
  <si>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</si>
  <si>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</si>
  <si>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</si>
  <si>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</si>
  <si>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</si>
  <si>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</si>
  <si>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</si>
  <si>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</si>
  <si>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</si>
  <si>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</si>
  <si>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</si>
  <si>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</si>
  <si>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</si>
  <si>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</si>
  <si>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</si>
  <si>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</si>
  <si>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</si>
  <si>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</si>
  <si>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</si>
  <si>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</si>
  <si>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</si>
  <si>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</si>
  <si>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</si>
  <si>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</si>
  <si>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</si>
  <si>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</si>
  <si>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</si>
  <si>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</si>
  <si>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</si>
  <si>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</si>
  <si>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</si>
  <si>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</si>
  <si>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</si>
  <si>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</si>
  <si>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</si>
  <si>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</si>
  <si>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</si>
  <si>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</si>
  <si>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</si>
  <si>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</si>
  <si>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</si>
  <si>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</si>
  <si>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</si>
  <si>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</si>
  <si>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</si>
  <si>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</si>
  <si>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</si>
  <si>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</si>
  <si>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</si>
  <si>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</si>
  <si>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</si>
  <si>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</si>
  <si>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</si>
  <si>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</si>
  <si>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</si>
  <si>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</si>
  <si>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</si>
  <si>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</si>
  <si>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</si>
  <si>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</si>
  <si>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</si>
  <si>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</si>
  <si>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</si>
  <si>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</si>
  <si>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</si>
  <si>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</si>
  <si>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</si>
  <si>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</si>
  <si>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</si>
  <si>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</si>
  <si>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</si>
  <si>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</si>
  <si>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</si>
  <si>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</si>
  <si>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</si>
  <si>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</si>
  <si>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</si>
  <si>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</si>
  <si>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</si>
  <si>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</si>
  <si>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</si>
  <si>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</si>
  <si>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</si>
  <si>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</si>
  <si>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</si>
  <si>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</si>
  <si>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</si>
  <si>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</si>
  <si>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</si>
  <si>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</si>
  <si>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</si>
  <si>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</si>
  <si>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</si>
  <si>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</si>
  <si>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</si>
  <si>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</si>
  <si>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</si>
  <si>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</si>
  <si>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</si>
  <si>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</si>
  <si>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</si>
  <si>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</si>
  <si>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</si>
  <si>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</si>
  <si>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</si>
  <si>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</si>
  <si>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</si>
  <si>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</si>
  <si>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</si>
  <si>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</si>
  <si>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</si>
  <si>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</si>
  <si>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</si>
  <si>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</si>
  <si>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</si>
  <si>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</si>
  <si>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</si>
  <si>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</si>
  <si>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</si>
  <si>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</si>
  <si>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</si>
  <si>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</si>
  <si>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</si>
  <si>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</si>
  <si>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</si>
  <si>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</si>
  <si>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</si>
  <si>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</si>
  <si>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</si>
  <si>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</si>
  <si>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</si>
  <si>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</si>
  <si>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</si>
  <si>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</si>
  <si>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</si>
  <si>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</si>
  <si>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</si>
  <si>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</si>
  <si>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</si>
  <si>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</si>
  <si>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</si>
  <si>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</si>
  <si>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</si>
  <si>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</si>
  <si>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</si>
  <si>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</si>
  <si>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</si>
  <si>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</si>
  <si>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</si>
  <si>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</si>
  <si>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</si>
  <si>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</si>
  <si>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</si>
  <si>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</si>
  <si>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</si>
  <si>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</si>
  <si>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</si>
  <si>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</si>
  <si>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</si>
  <si>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</si>
  <si>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</si>
  <si>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</si>
  <si>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</si>
  <si>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</si>
  <si>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</si>
  <si>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</si>
  <si>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</si>
  <si>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</si>
  <si>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</si>
  <si>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</si>
  <si>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</si>
  <si>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</si>
  <si>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</si>
  <si>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</si>
  <si>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</si>
  <si>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</si>
  <si>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</si>
  <si>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</si>
  <si>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</si>
  <si>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</si>
  <si>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</si>
  <si>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</si>
  <si>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</si>
  <si>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</si>
  <si>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</si>
  <si>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</si>
  <si>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</si>
  <si>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</si>
  <si>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</si>
  <si>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</si>
  <si>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</si>
  <si>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</si>
  <si>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</si>
  <si>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</si>
  <si>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</si>
  <si>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</si>
  <si>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</si>
  <si>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</si>
  <si>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</si>
  <si>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</si>
  <si>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</si>
  <si>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</si>
  <si>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</si>
  <si>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</si>
  <si>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</si>
  <si>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</si>
  <si>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</si>
  <si>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</si>
  <si>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</si>
  <si>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</si>
  <si>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</si>
  <si>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</si>
  <si>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</si>
  <si>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</si>
  <si>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</si>
  <si>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</si>
  <si>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</si>
  <si>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</si>
  <si>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</si>
  <si>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</si>
  <si>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</si>
  <si>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</si>
  <si>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</si>
  <si>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</si>
  <si>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</si>
  <si>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</si>
  <si>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</si>
  <si>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</si>
  <si>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</si>
  <si>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</si>
  <si>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</si>
  <si>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</si>
  <si>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</si>
  <si>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</si>
  <si>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</si>
  <si>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</si>
  <si>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</si>
  <si>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</si>
  <si>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</si>
  <si>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</si>
  <si>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</si>
  <si>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</si>
  <si>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</si>
  <si>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</si>
  <si>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</si>
  <si>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</si>
  <si>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</si>
  <si>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</si>
  <si>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</si>
  <si>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</si>
  <si>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</si>
  <si>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</si>
  <si>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</si>
  <si>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</si>
  <si>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</si>
  <si>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</si>
  <si>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</si>
  <si>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</si>
  <si>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</si>
  <si>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</si>
  <si>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</si>
  <si>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</si>
  <si>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</si>
  <si>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</si>
  <si>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</si>
  <si>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</si>
  <si>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</si>
  <si>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</si>
  <si>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</si>
  <si>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</si>
  <si>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</si>
  <si>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</si>
  <si>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</si>
  <si>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</si>
  <si>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</si>
  <si>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</si>
  <si>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</si>
  <si>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</si>
  <si>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</si>
  <si>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</si>
  <si>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</si>
  <si>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</si>
  <si>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</si>
  <si>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</si>
  <si>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</si>
  <si>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</si>
  <si>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</si>
  <si>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</si>
  <si>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</si>
  <si>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</si>
  <si>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</si>
  <si>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</si>
  <si>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</si>
  <si>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</si>
  <si>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</si>
  <si>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</si>
  <si>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</si>
  <si>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</si>
  <si>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</si>
  <si>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</si>
  <si>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</si>
  <si>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</si>
  <si>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</si>
  <si>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</si>
  <si>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</si>
  <si>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</si>
  <si>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</si>
  <si>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</si>
  <si>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</si>
  <si>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</si>
  <si>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</si>
  <si>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</si>
  <si>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</si>
  <si>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</si>
  <si>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</si>
  <si>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</si>
  <si>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</si>
  <si>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</si>
  <si>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</si>
  <si>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</si>
  <si>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</si>
  <si>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</si>
  <si>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</si>
  <si>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</si>
  <si>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</si>
  <si>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</si>
  <si>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</si>
  <si>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</si>
  <si>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</si>
  <si>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</si>
  <si>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</si>
  <si>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</si>
  <si>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</si>
  <si>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</si>
  <si>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</si>
  <si>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</si>
  <si>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</si>
  <si>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</si>
  <si>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</si>
  <si>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</si>
  <si>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</si>
  <si>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</si>
  <si>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</si>
  <si>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</si>
  <si>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</si>
  <si>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</si>
  <si>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</si>
  <si>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</si>
  <si>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</si>
  <si>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</si>
  <si>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</si>
  <si>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</si>
  <si>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</si>
  <si>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</si>
  <si>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</si>
  <si>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</si>
  <si>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</si>
  <si>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</si>
  <si>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</si>
  <si>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</si>
  <si>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</si>
  <si>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</si>
  <si>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</si>
  <si>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</si>
  <si>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</si>
  <si>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</si>
  <si>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</si>
  <si>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</si>
  <si>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</si>
  <si>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</si>
  <si>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</si>
  <si>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</si>
  <si>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</si>
  <si>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</si>
  <si>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</si>
  <si>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</si>
  <si>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</si>
  <si>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</si>
  <si>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</si>
  <si>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</si>
  <si>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</si>
  <si>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</si>
  <si>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</si>
  <si>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</si>
  <si>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</si>
  <si>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</si>
  <si>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</si>
  <si>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</si>
  <si>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</si>
  <si>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</si>
  <si>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</si>
  <si>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</si>
  <si>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</si>
  <si>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</si>
  <si>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</si>
  <si>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</si>
  <si>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</si>
  <si>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</si>
  <si>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</si>
  <si>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</si>
  <si>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</si>
  <si>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</si>
  <si>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</si>
  <si>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</si>
  <si>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</si>
  <si>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</si>
  <si>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</si>
  <si>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</si>
  <si>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</si>
  <si>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</si>
  <si>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</si>
  <si>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</si>
  <si>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</si>
  <si>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</si>
  <si>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</si>
  <si>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</si>
  <si>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</si>
  <si>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</si>
  <si>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</si>
  <si>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</si>
  <si>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</si>
  <si>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</si>
  <si>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</si>
  <si>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</si>
  <si>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</si>
  <si>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</si>
  <si>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</si>
  <si>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</si>
  <si>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</si>
  <si>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</si>
  <si>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</si>
  <si>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</si>
  <si>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</si>
  <si>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</si>
  <si>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</si>
  <si>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</si>
  <si>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</si>
  <si>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</si>
  <si>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</si>
  <si>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</si>
  <si>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</si>
  <si>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</si>
  <si>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</si>
  <si>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</si>
  <si>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</si>
  <si>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</si>
  <si>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</si>
  <si>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</si>
  <si>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</si>
  <si>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</si>
  <si>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</si>
  <si>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</si>
  <si>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</si>
  <si>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</si>
  <si>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</si>
  <si>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</si>
  <si>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</si>
  <si>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</si>
  <si>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</si>
  <si>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</si>
  <si>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</si>
  <si>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</si>
  <si>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</si>
  <si>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</si>
  <si>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</si>
  <si>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</si>
  <si>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</si>
  <si>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</si>
  <si>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</si>
  <si>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</si>
  <si>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</si>
  <si>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</si>
  <si>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</si>
  <si>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</si>
  <si>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</si>
  <si>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</si>
  <si>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</si>
  <si>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</si>
  <si>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</si>
  <si>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</si>
  <si>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</si>
  <si>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</si>
  <si>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</si>
  <si>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</si>
  <si>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</si>
  <si>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</si>
  <si>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</si>
  <si>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</si>
  <si>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</si>
  <si>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</si>
  <si>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</si>
  <si>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</si>
  <si>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</si>
  <si>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</si>
  <si>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</si>
  <si>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</si>
  <si>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</si>
  <si>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</si>
  <si>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</si>
  <si>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</si>
  <si>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</si>
  <si>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</si>
  <si>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</si>
  <si>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</si>
  <si>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</si>
  <si>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</si>
  <si>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</si>
  <si>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</si>
  <si>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</si>
  <si>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</si>
  <si>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</si>
  <si>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</si>
  <si>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</si>
  <si>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</si>
  <si>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</si>
  <si>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</si>
  <si>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</si>
  <si>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</si>
  <si>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</si>
  <si>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</si>
  <si>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</si>
  <si>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</si>
  <si>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</si>
  <si>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</si>
  <si>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</si>
  <si>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</si>
  <si>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</si>
  <si>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</si>
  <si>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</si>
  <si>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</si>
  <si>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</si>
  <si>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</si>
  <si>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</si>
  <si>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</si>
  <si>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</si>
  <si>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</si>
  <si>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</si>
  <si>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</si>
  <si>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</si>
  <si>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</si>
  <si>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</si>
  <si>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</si>
  <si>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</si>
  <si>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</si>
  <si>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</si>
  <si>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</si>
  <si>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</si>
  <si>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</si>
  <si>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</si>
  <si>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</si>
  <si>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</si>
  <si>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</si>
  <si>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</si>
  <si>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</si>
  <si>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</si>
  <si>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</si>
  <si>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</si>
  <si>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</si>
  <si>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</si>
  <si>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</si>
  <si>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</si>
  <si>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</si>
  <si>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</si>
  <si>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</si>
  <si>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</si>
  <si>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</si>
  <si>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</si>
  <si>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</si>
  <si>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</si>
  <si>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</si>
  <si>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</si>
  <si>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</si>
  <si>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</si>
  <si>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</si>
  <si>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</si>
  <si>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</si>
  <si>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</si>
  <si>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</si>
  <si>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</si>
  <si>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</si>
  <si>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</si>
  <si>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</si>
  <si>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</si>
  <si>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</si>
  <si>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</si>
  <si>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</si>
  <si>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</si>
  <si>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</si>
  <si>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</si>
  <si>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</si>
  <si>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</si>
  <si>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</si>
  <si>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</si>
  <si>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</si>
  <si>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</si>
  <si>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</si>
  <si>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</si>
  <si>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</si>
  <si>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</si>
  <si>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</si>
  <si>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</si>
  <si>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</si>
  <si>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</si>
  <si>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</si>
  <si>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</si>
  <si>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</si>
  <si>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</si>
  <si>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</si>
  <si>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</si>
  <si>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</si>
  <si>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</si>
  <si>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</si>
  <si>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</si>
  <si>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</si>
  <si>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</si>
  <si>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</si>
  <si>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</si>
  <si>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</si>
  <si>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</si>
  <si>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</si>
  <si>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</si>
  <si>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</si>
  <si>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</si>
  <si>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</si>
  <si>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</si>
  <si>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</si>
  <si>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</si>
  <si>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</si>
  <si>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</si>
  <si>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</si>
  <si>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</si>
  <si>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</si>
  <si>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</si>
  <si>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</si>
  <si>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</si>
  <si>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</si>
  <si>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</si>
  <si>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</si>
  <si>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</si>
  <si>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</si>
  <si>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</si>
  <si>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</si>
  <si>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</si>
  <si>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</si>
  <si>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</si>
  <si>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</si>
  <si>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</si>
  <si>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</si>
  <si>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</si>
  <si>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</si>
  <si>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</si>
  <si>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</si>
  <si>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</si>
  <si>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</si>
  <si>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</si>
  <si>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</si>
  <si>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</si>
  <si>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</si>
  <si>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</si>
  <si>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</si>
  <si>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</si>
  <si>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</si>
  <si>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</si>
  <si>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</si>
  <si>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</si>
  <si>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</si>
  <si>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</si>
  <si>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</si>
  <si>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</si>
  <si>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</si>
  <si>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</si>
  <si>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</si>
  <si>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</si>
  <si>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</si>
  <si>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</si>
  <si>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</si>
  <si>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</si>
  <si>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</si>
  <si>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</si>
  <si>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</si>
  <si>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</si>
  <si>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</si>
  <si>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</si>
  <si>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</si>
  <si>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</si>
  <si>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</si>
  <si>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</si>
  <si>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</si>
  <si>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</si>
  <si>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</si>
  <si>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</si>
  <si>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</si>
  <si>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</si>
  <si>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</si>
  <si>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</si>
  <si>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</si>
  <si>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</si>
  <si>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</si>
  <si>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</si>
  <si>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</si>
  <si>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</si>
  <si>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</si>
  <si>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</si>
  <si>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</si>
  <si>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</si>
  <si>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</si>
  <si>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</si>
  <si>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</si>
  <si>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</si>
  <si>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</si>
  <si>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</si>
  <si>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</si>
  <si>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</si>
  <si>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</si>
  <si>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</si>
  <si>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</si>
  <si>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</si>
  <si>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</si>
  <si>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</si>
  <si>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</si>
  <si>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</si>
  <si>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</si>
  <si>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</si>
  <si>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</si>
  <si>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</si>
  <si>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</si>
  <si>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</si>
  <si>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</si>
  <si>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</si>
  <si>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</si>
  <si>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</si>
  <si>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</si>
  <si>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</si>
  <si>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</si>
  <si>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</si>
  <si>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</si>
  <si>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</si>
  <si>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</si>
  <si>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</si>
  <si>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</si>
  <si>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</si>
  <si>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</si>
  <si>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</si>
  <si>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</si>
  <si>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</si>
  <si>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</si>
  <si>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</si>
  <si>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</si>
  <si>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</si>
  <si>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</si>
  <si>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</si>
  <si>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</si>
  <si>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</si>
  <si>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</si>
  <si>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</si>
  <si>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</si>
  <si>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</si>
  <si>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</si>
  <si>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</si>
  <si>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</si>
  <si>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</si>
  <si>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</si>
  <si>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</si>
  <si>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</si>
  <si>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</si>
  <si>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</si>
  <si>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</si>
  <si>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</si>
  <si>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</si>
  <si>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</si>
  <si>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</si>
  <si>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</si>
  <si>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</si>
  <si>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</si>
  <si>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</si>
  <si>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</si>
  <si>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</si>
  <si>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</si>
  <si>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</si>
  <si>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</si>
  <si>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</si>
  <si>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</si>
  <si>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</si>
  <si>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</si>
  <si>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</si>
  <si>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</si>
  <si>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</si>
  <si>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</si>
  <si>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</si>
  <si>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</si>
  <si>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</si>
  <si>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</si>
  <si>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</si>
  <si>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</si>
  <si>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</si>
  <si>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</si>
  <si>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</si>
  <si>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</si>
  <si>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</si>
  <si>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</si>
  <si>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</si>
  <si>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</si>
  <si>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</si>
  <si>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</si>
  <si>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</si>
  <si>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</si>
  <si>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</si>
  <si>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</si>
  <si>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</si>
  <si>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</si>
  <si>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</si>
  <si>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</si>
  <si>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</si>
  <si>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</si>
  <si>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</si>
  <si>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</si>
  <si>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</si>
  <si>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</si>
  <si>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</si>
  <si>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</si>
  <si>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</si>
  <si>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</si>
  <si>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</si>
  <si>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</si>
  <si>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</si>
  <si>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</si>
  <si>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</si>
  <si>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</si>
  <si>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</si>
  <si>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</si>
  <si>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</si>
  <si>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</si>
  <si>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</si>
  <si>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</si>
  <si>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</si>
  <si>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</si>
  <si>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</si>
  <si>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</si>
  <si>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</si>
  <si>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</si>
  <si>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</si>
  <si>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</si>
  <si>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</si>
  <si>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</si>
  <si>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</si>
  <si>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</si>
  <si>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</si>
  <si>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</si>
  <si>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</si>
  <si>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</si>
  <si>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</si>
  <si>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</si>
  <si>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</si>
  <si>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</si>
  <si>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</si>
  <si>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</si>
  <si>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</si>
  <si>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</si>
  <si>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</si>
  <si>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</si>
  <si>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</si>
  <si>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</si>
  <si>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</si>
  <si>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</si>
  <si>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</si>
  <si>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</si>
  <si>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</si>
  <si>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</si>
  <si>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</si>
  <si>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</si>
  <si>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</si>
  <si>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</si>
  <si>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</si>
  <si>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</si>
  <si>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</si>
  <si>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</si>
  <si>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</si>
  <si>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</si>
  <si>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</si>
  <si>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</si>
  <si>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</si>
  <si>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</si>
  <si>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</si>
  <si>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</si>
  <si>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</si>
  <si>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</si>
  <si>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</si>
  <si>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</si>
  <si>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</si>
  <si>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</si>
  <si>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</si>
  <si>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</si>
  <si>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</si>
  <si>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</si>
  <si>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</si>
  <si>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</si>
  <si>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</si>
  <si>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</si>
  <si>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</si>
  <si>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</si>
  <si>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</si>
  <si>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</si>
  <si>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</si>
  <si>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</si>
  <si>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</si>
  <si>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</si>
  <si>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</si>
  <si>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</si>
  <si>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</si>
  <si>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</si>
  <si>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</si>
  <si>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</si>
  <si>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</si>
  <si>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</si>
  <si>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</si>
  <si>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</si>
  <si>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</si>
  <si>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</si>
  <si>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</si>
  <si>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</si>
  <si>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</si>
  <si>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</si>
  <si>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</si>
  <si>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</si>
  <si>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</si>
  <si>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</si>
  <si>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</si>
  <si>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</si>
  <si>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</si>
  <si>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</si>
  <si>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</si>
  <si>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</si>
  <si>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</si>
  <si>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</si>
  <si>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</si>
  <si>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</si>
  <si>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</si>
  <si>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</si>
  <si>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</si>
  <si>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</si>
  <si>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</si>
  <si>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</si>
  <si>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</si>
  <si>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</si>
  <si>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</si>
  <si>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</si>
  <si>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</si>
  <si>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</si>
  <si>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</si>
  <si>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</si>
  <si>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</si>
  <si>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</si>
  <si>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</si>
  <si>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</si>
  <si>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</si>
  <si>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</si>
  <si>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</si>
  <si>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</si>
  <si>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</si>
  <si>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</si>
  <si>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</si>
  <si>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</si>
  <si>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</si>
  <si>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</si>
  <si>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</si>
  <si>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</si>
  <si>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</si>
  <si>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</si>
  <si>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</si>
  <si>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</si>
  <si>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</si>
  <si>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</si>
  <si>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</si>
  <si>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</si>
  <si>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</si>
  <si>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</si>
  <si>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</si>
  <si>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</si>
  <si>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</si>
  <si>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</si>
  <si>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</si>
  <si>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</si>
  <si>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</si>
  <si>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</si>
  <si>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</si>
  <si>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</si>
  <si>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</si>
  <si>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</si>
  <si>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</si>
  <si>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</si>
  <si>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</si>
  <si>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</si>
  <si>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</si>
  <si>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</si>
  <si>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</si>
  <si>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</si>
  <si>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</si>
  <si>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</si>
  <si>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</si>
  <si>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</si>
  <si>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</si>
  <si>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</si>
  <si>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</si>
  <si>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</si>
  <si>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</si>
  <si>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</si>
  <si>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</si>
  <si>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</si>
  <si>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</si>
  <si>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</si>
  <si>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</si>
  <si>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</si>
  <si>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</si>
  <si>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</si>
  <si>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</si>
  <si>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</si>
  <si>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</si>
  <si>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</si>
  <si>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</si>
  <si>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</si>
  <si>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</si>
  <si>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</si>
  <si>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</si>
  <si>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</si>
  <si>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</si>
  <si>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</si>
  <si>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</si>
  <si>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</si>
  <si>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</si>
  <si>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</si>
  <si>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</si>
  <si>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</si>
  <si>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</si>
  <si>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</si>
  <si>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</si>
  <si>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</si>
  <si>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</si>
  <si>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</si>
  <si>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</si>
  <si>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</si>
  <si>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</si>
  <si>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</si>
  <si>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</si>
  <si>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</si>
  <si>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</si>
  <si>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</si>
  <si>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</si>
  <si>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</si>
  <si>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</si>
  <si>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</si>
  <si>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</si>
  <si>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</si>
  <si>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</si>
  <si>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</si>
  <si>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</si>
  <si>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</si>
  <si>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</si>
  <si>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</si>
  <si>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</si>
  <si>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</si>
  <si>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</si>
  <si>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</si>
  <si>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</si>
  <si>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</si>
  <si>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</si>
  <si>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</si>
  <si>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</si>
  <si>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</si>
  <si>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</si>
  <si>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</si>
  <si>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</si>
  <si>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</si>
  <si>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</si>
  <si>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</si>
  <si>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</si>
  <si>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</si>
  <si>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</si>
  <si>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</si>
  <si>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</si>
  <si>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</si>
  <si>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</si>
  <si>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</si>
  <si>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</si>
  <si>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</si>
  <si>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</si>
  <si>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</si>
  <si>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</si>
  <si>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</si>
  <si>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</si>
  <si>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</si>
  <si>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</si>
  <si>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</si>
  <si>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</si>
  <si>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</si>
  <si>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</si>
  <si>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</si>
  <si>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</si>
  <si>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</si>
  <si>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</si>
  <si>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</si>
  <si>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</si>
  <si>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</si>
  <si>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</si>
  <si>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</si>
  <si>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</si>
  <si>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</si>
  <si>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</si>
  <si>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</si>
  <si>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</si>
  <si>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</si>
  <si>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</si>
  <si>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</si>
  <si>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</si>
  <si>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</si>
  <si>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</si>
  <si>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</si>
  <si>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</si>
  <si>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</si>
  <si>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</si>
  <si>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</si>
  <si>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</si>
  <si>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</si>
  <si>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</si>
  <si>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</si>
  <si>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</si>
  <si>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</si>
  <si>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</si>
  <si>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</si>
  <si>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</si>
  <si>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</si>
  <si>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</si>
  <si>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</si>
  <si>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</si>
  <si>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</si>
  <si>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</si>
  <si>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</si>
  <si>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</si>
  <si>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</si>
  <si>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</si>
  <si>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</si>
  <si>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</si>
  <si>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</si>
  <si>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</si>
  <si>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</si>
  <si>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</si>
  <si>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</si>
  <si>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</si>
  <si>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</si>
  <si>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</si>
  <si>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</si>
  <si>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</si>
  <si>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</si>
  <si>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</si>
  <si>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</si>
  <si>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</si>
  <si>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</si>
  <si>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</si>
  <si>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</si>
  <si>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</si>
  <si>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</si>
  <si>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</si>
  <si>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</si>
  <si>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</si>
  <si>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</si>
  <si>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</si>
  <si>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</si>
  <si>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</si>
  <si>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</si>
  <si>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</si>
  <si>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</si>
  <si>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</si>
  <si>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</si>
  <si>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</si>
  <si>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</si>
  <si>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</si>
  <si>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</si>
  <si>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</si>
  <si>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</si>
  <si>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</si>
  <si>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</si>
  <si>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</si>
  <si>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</si>
  <si>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</si>
  <si>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</si>
  <si>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</si>
  <si>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</si>
  <si>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</si>
  <si>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</si>
  <si>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</si>
  <si>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</si>
  <si>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</si>
  <si>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</si>
  <si>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</si>
  <si>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</si>
  <si>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</si>
  <si>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</si>
  <si>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</si>
  <si>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</si>
  <si>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</si>
  <si>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</si>
  <si>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</si>
  <si>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</si>
  <si>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</si>
  <si>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</si>
  <si>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</si>
  <si>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</si>
  <si>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</si>
  <si>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</si>
  <si>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</si>
  <si>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</si>
  <si>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</si>
  <si>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</si>
  <si>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</si>
  <si>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</si>
  <si>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</si>
  <si>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</si>
  <si>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</si>
  <si>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</si>
  <si>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</si>
  <si>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</si>
  <si>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</si>
  <si>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</si>
  <si>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</si>
  <si>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</si>
  <si>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</si>
  <si>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</si>
  <si>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</si>
  <si>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</si>
  <si>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</si>
  <si>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</si>
  <si>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</si>
  <si>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</si>
  <si>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</si>
  <si>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</si>
  <si>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</si>
  <si>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</si>
  <si>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</si>
  <si>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</si>
  <si>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</si>
  <si>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</si>
  <si>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</si>
  <si>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</si>
  <si>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</si>
  <si>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</si>
  <si>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</si>
  <si>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</si>
  <si>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</si>
  <si>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</si>
  <si>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</si>
  <si>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</si>
  <si>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</si>
  <si>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</si>
  <si>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</si>
  <si>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</si>
  <si>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</si>
  <si>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</si>
  <si>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</si>
  <si>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</si>
  <si>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</si>
  <si>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</si>
  <si>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</si>
  <si>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</si>
  <si>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</si>
  <si>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</si>
  <si>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</si>
  <si>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</si>
  <si>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</si>
  <si>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</si>
  <si>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</si>
  <si>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</si>
  <si>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</si>
  <si>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</si>
  <si>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</si>
  <si>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</si>
  <si>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</si>
  <si>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</si>
  <si>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</si>
  <si>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</si>
  <si>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</si>
  <si>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</si>
  <si>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</si>
  <si>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</si>
  <si>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</si>
  <si>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</si>
  <si>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</si>
  <si>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</si>
  <si>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</si>
  <si>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</si>
  <si>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</si>
  <si>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</si>
  <si>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</si>
  <si>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</si>
  <si>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</si>
  <si>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</si>
  <si>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</si>
  <si>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</si>
  <si>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</si>
  <si>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</si>
  <si>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</si>
  <si>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</si>
  <si>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</si>
  <si>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</si>
  <si>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</si>
  <si>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</si>
  <si>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</si>
  <si>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</si>
  <si>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</si>
  <si>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</si>
  <si>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</si>
  <si>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</si>
  <si>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</si>
  <si>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</si>
  <si>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</si>
  <si>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</si>
  <si>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</si>
  <si>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</si>
  <si>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</si>
  <si>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</si>
  <si>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</si>
  <si>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</si>
  <si>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</si>
  <si>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</si>
  <si>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</si>
  <si>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</si>
  <si>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</si>
  <si>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</si>
  <si>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</si>
  <si>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</si>
  <si>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</si>
  <si>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</si>
  <si>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</si>
  <si>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</si>
  <si>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</si>
  <si>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</si>
  <si>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</si>
  <si>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</si>
  <si>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</si>
  <si>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</si>
  <si>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</si>
  <si>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</si>
  <si>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</si>
  <si>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</si>
  <si>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</si>
  <si>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</si>
  <si>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</si>
  <si>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</si>
  <si>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</si>
  <si>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</si>
  <si>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</si>
  <si>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</si>
  <si>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</si>
  <si>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</si>
  <si>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</si>
  <si>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</si>
  <si>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</si>
  <si>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</si>
  <si>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</si>
  <si>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</si>
  <si>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</si>
  <si>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</si>
  <si>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</si>
  <si>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</si>
  <si>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</si>
  <si>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</si>
  <si>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</si>
  <si>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</si>
  <si>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</si>
  <si>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</si>
  <si>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</si>
  <si>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</si>
  <si>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</si>
  <si>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</si>
  <si>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</si>
  <si>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</si>
  <si>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</si>
  <si>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</si>
  <si>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</si>
  <si>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</si>
  <si>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</si>
  <si>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</si>
  <si>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</si>
  <si>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</si>
  <si>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</si>
  <si>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</si>
  <si>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</si>
  <si>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</si>
  <si>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</si>
  <si>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</si>
  <si>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</si>
  <si>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</si>
  <si>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</si>
  <si>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</si>
  <si>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</si>
  <si>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</si>
  <si>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</si>
  <si>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</si>
  <si>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</si>
  <si>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</si>
  <si>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</si>
  <si>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</si>
  <si>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</si>
  <si>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</si>
  <si>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</si>
  <si>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</si>
  <si>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</si>
  <si>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</si>
  <si>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</si>
  <si>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</si>
  <si>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</si>
  <si>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</si>
  <si>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</si>
  <si>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</si>
  <si>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</si>
  <si>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</si>
  <si>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</si>
  <si>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</si>
  <si>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</si>
  <si>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</si>
  <si>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</si>
  <si>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</si>
  <si>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</si>
  <si>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</si>
  <si>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</si>
  <si>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</si>
  <si>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</si>
  <si>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</si>
  <si>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</si>
  <si>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</si>
  <si>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</si>
  <si>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</si>
  <si>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</si>
  <si>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</si>
  <si>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</si>
  <si>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</si>
  <si>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</si>
  <si>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</si>
  <si>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</si>
  <si>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</si>
  <si>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</si>
  <si>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</si>
  <si>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</si>
  <si>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</si>
  <si>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</si>
  <si>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</si>
  <si>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</si>
  <si>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</si>
  <si>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</si>
  <si>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</si>
  <si>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</si>
  <si>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</si>
  <si>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</si>
  <si>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</si>
  <si>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</si>
  <si>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</si>
  <si>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</si>
  <si>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</si>
  <si>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</si>
  <si>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</si>
  <si>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</si>
  <si>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</si>
  <si>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</si>
  <si>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</si>
  <si>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</si>
  <si>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</si>
  <si>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</si>
  <si>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</si>
  <si>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</si>
  <si>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</si>
  <si>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</si>
  <si>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</si>
  <si>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</si>
  <si>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</si>
  <si>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</si>
  <si>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</si>
  <si>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</si>
  <si>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</si>
  <si>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</si>
  <si>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</si>
  <si>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</si>
  <si>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</si>
  <si>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</si>
  <si>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</si>
  <si>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</si>
  <si>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</si>
  <si>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</si>
  <si>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</si>
  <si>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</si>
  <si>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</si>
  <si>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</si>
  <si>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</si>
  <si>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</si>
  <si>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</si>
  <si>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</si>
  <si>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</si>
  <si>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</si>
  <si>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</si>
  <si>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</si>
  <si>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</si>
  <si>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</si>
  <si>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</si>
  <si>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</si>
  <si>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</si>
  <si>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</si>
  <si>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</si>
  <si>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</si>
  <si>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</si>
  <si>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</si>
  <si>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</si>
  <si>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</si>
  <si>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</si>
  <si>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</si>
  <si>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</si>
  <si>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</si>
  <si>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</si>
  <si>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</si>
  <si>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</si>
  <si>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</si>
  <si>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</si>
  <si>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</si>
  <si>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</si>
  <si>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</si>
  <si>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</si>
  <si>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</si>
  <si>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</si>
  <si>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</si>
  <si>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</si>
  <si>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</si>
  <si>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</si>
  <si>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</si>
  <si>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</si>
  <si>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</si>
  <si>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</si>
  <si>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</si>
  <si>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</si>
  <si>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</si>
  <si>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</si>
  <si>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</si>
  <si>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</si>
  <si>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</si>
  <si>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</si>
  <si>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</si>
  <si>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</si>
  <si>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</si>
  <si>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</si>
  <si>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</si>
  <si>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</si>
  <si>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</si>
  <si>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</si>
  <si>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</si>
  <si>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</si>
  <si>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</si>
  <si>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</si>
  <si>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</si>
  <si>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</si>
  <si>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</si>
  <si>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</si>
  <si>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</si>
  <si>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</si>
  <si>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</si>
  <si>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</si>
  <si>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</si>
  <si>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</si>
  <si>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</si>
  <si>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</si>
  <si>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</si>
  <si>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</si>
  <si>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</si>
  <si>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</si>
  <si>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</si>
  <si>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</si>
  <si>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</si>
  <si>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</si>
  <si>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</si>
  <si>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</si>
  <si>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</si>
  <si>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</si>
  <si>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</si>
  <si>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</si>
  <si>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</si>
  <si>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</si>
  <si>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</si>
  <si>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</si>
  <si>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</si>
  <si>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</si>
  <si>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</si>
  <si>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</si>
  <si>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</si>
  <si>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</si>
  <si>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</si>
  <si>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</si>
  <si>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</si>
  <si>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</si>
  <si>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</si>
  <si>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</si>
  <si>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</si>
  <si>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</si>
  <si>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</si>
  <si>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</si>
  <si>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</si>
  <si>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</si>
  <si>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</si>
  <si>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</si>
  <si>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</si>
  <si>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</si>
  <si>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</si>
  <si>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</si>
  <si>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</si>
  <si>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</si>
  <si>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</si>
  <si>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</si>
  <si>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</si>
  <si>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</si>
  <si>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</si>
  <si>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</si>
  <si>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</si>
  <si>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</si>
  <si>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</si>
  <si>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</si>
  <si>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</si>
  <si>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</si>
  <si>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</si>
  <si>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</si>
  <si>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</si>
  <si>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</si>
  <si>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</si>
  <si>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</si>
  <si>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</si>
  <si>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</si>
  <si>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</si>
  <si>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</si>
  <si>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</si>
  <si>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</si>
  <si>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</si>
  <si>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</si>
  <si>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</si>
  <si>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</si>
  <si>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</si>
  <si>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</si>
  <si>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</si>
  <si>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</si>
  <si>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</si>
  <si>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</si>
  <si>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</si>
  <si>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</si>
  <si>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</si>
  <si>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</si>
  <si>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</si>
  <si>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</si>
  <si>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</si>
  <si>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</si>
  <si>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</si>
  <si>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</si>
  <si>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</si>
  <si>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</si>
  <si>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</si>
  <si>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</si>
  <si>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</si>
  <si>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</si>
  <si>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</si>
  <si>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</si>
  <si>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</si>
  <si>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</si>
  <si>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</si>
  <si>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</si>
  <si>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</si>
  <si>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</si>
  <si>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</si>
  <si>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</si>
  <si>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</si>
  <si>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</si>
  <si>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</si>
  <si>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</si>
  <si>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</si>
  <si>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</si>
  <si>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</si>
  <si>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</si>
  <si>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</si>
  <si>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</si>
  <si>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</si>
  <si>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</si>
  <si>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</si>
  <si>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</si>
  <si>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</si>
  <si>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</si>
  <si>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</si>
  <si>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</si>
  <si>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</si>
  <si>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</si>
  <si>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</si>
  <si>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</si>
  <si>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</si>
  <si>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</si>
  <si>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</si>
  <si>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</si>
  <si>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</si>
  <si>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</si>
  <si>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</si>
  <si>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</si>
  <si>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</si>
  <si>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</si>
  <si>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</si>
  <si>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</si>
  <si>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</si>
  <si>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</si>
  <si>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</si>
  <si>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</si>
  <si>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</si>
  <si>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</si>
  <si>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</si>
  <si>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</si>
  <si>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</si>
  <si>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</si>
  <si>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</si>
  <si>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</si>
  <si>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</si>
  <si>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</si>
  <si>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</si>
  <si>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</si>
  <si>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</si>
  <si>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</si>
  <si>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</si>
  <si>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</si>
  <si>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</si>
  <si>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</si>
  <si>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</si>
  <si>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</si>
  <si>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</si>
  <si>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</si>
  <si>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</si>
  <si>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</si>
  <si>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</si>
  <si>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</si>
  <si>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</si>
  <si>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</si>
  <si>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</si>
  <si>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</si>
  <si>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</si>
  <si>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</si>
  <si>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</si>
  <si>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</si>
  <si>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</si>
  <si>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</si>
  <si>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</si>
  <si>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</si>
  <si>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</si>
  <si>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</si>
  <si>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</si>
  <si>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</si>
  <si>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</si>
  <si>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</si>
  <si>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</si>
  <si>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</si>
  <si>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</si>
  <si>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</si>
  <si>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</si>
  <si>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</si>
  <si>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</si>
  <si>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</si>
  <si>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</si>
  <si>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</si>
  <si>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</si>
  <si>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</si>
  <si>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</si>
  <si>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</si>
  <si>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</si>
  <si>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</si>
  <si>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</si>
  <si>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</si>
  <si>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</si>
  <si>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</si>
  <si>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</si>
  <si>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</si>
  <si>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</si>
  <si>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</si>
  <si>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</si>
  <si>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</si>
  <si>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</si>
  <si>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</si>
  <si>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</si>
  <si>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</si>
  <si>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</si>
  <si>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</si>
  <si>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</si>
  <si>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</si>
  <si>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</si>
  <si>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</si>
  <si>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</si>
  <si>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</si>
  <si>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</si>
  <si>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</si>
  <si>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</si>
  <si>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</si>
  <si>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</si>
  <si>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</si>
  <si>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</si>
  <si>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</si>
  <si>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</si>
  <si>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</si>
  <si>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</si>
  <si>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</si>
  <si>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</si>
  <si>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</si>
  <si>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</si>
  <si>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</si>
  <si>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</si>
  <si>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</si>
  <si>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</si>
  <si>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</si>
  <si>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</si>
  <si>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</si>
  <si>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</si>
  <si>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</si>
  <si>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</si>
  <si>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</si>
  <si>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</si>
  <si>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</si>
  <si>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</si>
  <si>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</si>
  <si>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</si>
  <si>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</si>
  <si>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</si>
  <si>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</si>
  <si>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</si>
  <si>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</si>
  <si>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</si>
  <si>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</si>
  <si>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</si>
  <si>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</si>
  <si>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</si>
  <si>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</si>
  <si>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</si>
  <si>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</si>
  <si>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</si>
  <si>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</si>
  <si>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</si>
  <si>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</si>
  <si>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</si>
  <si>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</si>
  <si>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</si>
  <si>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</si>
  <si>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</si>
  <si>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</si>
  <si>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</si>
  <si>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</si>
  <si>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</si>
  <si>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</si>
  <si>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</si>
  <si>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</si>
  <si>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</si>
  <si>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</si>
  <si>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</si>
  <si>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</si>
  <si>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</si>
  <si>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</si>
  <si>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</si>
  <si>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</si>
  <si>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</si>
  <si>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</si>
  <si>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</si>
  <si>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</si>
  <si>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</si>
  <si>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</si>
  <si>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</si>
  <si>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</si>
  <si>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</si>
  <si>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</si>
  <si>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</si>
  <si>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</si>
  <si>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</si>
  <si>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</si>
  <si>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</si>
  <si>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</si>
  <si>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</si>
  <si>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</si>
  <si>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</si>
  <si>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</si>
  <si>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</si>
  <si>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</si>
  <si>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</si>
  <si>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</si>
  <si>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</si>
  <si>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</si>
  <si>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</si>
  <si>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</si>
  <si>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</si>
  <si>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</si>
  <si>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</si>
  <si>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</si>
  <si>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</si>
  <si>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</si>
  <si>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</si>
  <si>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</si>
  <si>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</si>
  <si>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</si>
  <si>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</si>
  <si>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</si>
  <si>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</si>
  <si>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</si>
  <si>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</si>
  <si>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</si>
  <si>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</si>
  <si>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</si>
  <si>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</si>
  <si>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</si>
  <si>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</si>
  <si>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</si>
  <si>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</si>
  <si>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</si>
  <si>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</si>
  <si>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</si>
  <si>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</si>
  <si>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</si>
  <si>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</si>
  <si>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</si>
  <si>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</si>
  <si>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</si>
  <si>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</si>
  <si>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</si>
  <si>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</si>
  <si>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</si>
  <si>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</si>
  <si>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</si>
  <si>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</si>
  <si>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</si>
  <si>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</si>
  <si>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</si>
  <si>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</si>
  <si>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</si>
  <si>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</si>
  <si>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</si>
  <si>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</si>
  <si>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</si>
  <si>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</si>
  <si>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</si>
  <si>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</si>
  <si>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</si>
  <si>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</si>
  <si>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</si>
  <si>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</si>
  <si>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</si>
  <si>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</si>
  <si>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</si>
  <si>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</si>
  <si>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</si>
  <si>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</si>
  <si>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</si>
  <si>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</si>
  <si>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</si>
  <si>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</si>
  <si>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</si>
  <si>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</si>
  <si>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</si>
  <si>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</si>
  <si>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</si>
  <si>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</si>
  <si>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</si>
  <si>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</si>
  <si>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</si>
  <si>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</si>
  <si>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</si>
  <si>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</si>
  <si>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</si>
  <si>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</si>
  <si>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</si>
  <si>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</si>
  <si>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</si>
  <si>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</si>
  <si>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</si>
  <si>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</si>
  <si>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</si>
  <si>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</si>
  <si>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</si>
  <si>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</si>
  <si>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</si>
  <si>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</si>
  <si>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</si>
  <si>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</si>
  <si>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</si>
  <si>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</si>
  <si>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</si>
  <si>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</si>
  <si>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</si>
  <si>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</si>
  <si>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</si>
  <si>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</si>
  <si>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</si>
  <si>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</si>
  <si>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</si>
  <si>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</si>
  <si>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</si>
  <si>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</si>
  <si>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</si>
  <si>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</si>
  <si>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</si>
  <si>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</si>
  <si>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</si>
  <si>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</si>
  <si>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</si>
  <si>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</si>
  <si>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</si>
  <si>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</si>
  <si>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</si>
  <si>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</si>
  <si>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</si>
  <si>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</si>
  <si>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</si>
  <si>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</si>
  <si>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</si>
  <si>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</si>
  <si>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</si>
  <si>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</si>
  <si>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</si>
  <si>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</si>
  <si>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</si>
  <si>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</si>
  <si>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</si>
  <si>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</si>
  <si>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</si>
  <si>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</si>
  <si>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</si>
  <si>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</si>
  <si>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</si>
  <si>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</si>
  <si>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</si>
  <si>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</si>
  <si>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</si>
  <si>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</si>
  <si>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</si>
  <si>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</si>
  <si>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</si>
  <si>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</si>
  <si>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</si>
  <si>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</si>
  <si>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</si>
  <si>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</si>
  <si>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</si>
  <si>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</si>
  <si>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</si>
  <si>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</si>
  <si>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</si>
  <si>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</si>
  <si>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</si>
  <si>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</si>
  <si>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</si>
  <si>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</si>
  <si>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</si>
  <si>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</si>
  <si>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</si>
  <si>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</si>
  <si>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</si>
  <si>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</si>
  <si>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</si>
  <si>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</si>
  <si>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</si>
  <si>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</si>
  <si>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</si>
  <si>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</si>
  <si>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</si>
  <si>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</si>
  <si>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</si>
  <si>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</si>
  <si>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</si>
  <si>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</si>
  <si>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</si>
  <si>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</si>
  <si>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</si>
  <si>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</si>
  <si>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</si>
  <si>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</si>
  <si>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</si>
  <si>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</si>
  <si>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</si>
  <si>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</si>
  <si>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</si>
  <si>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</si>
  <si>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</si>
  <si>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</si>
  <si>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</si>
  <si>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</si>
  <si>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</si>
  <si>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</si>
  <si>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</si>
  <si>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</si>
  <si>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</si>
  <si>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</si>
  <si>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</si>
  <si>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</si>
  <si>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</si>
  <si>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</si>
  <si>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</si>
  <si>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</si>
  <si>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</si>
  <si>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</si>
  <si>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</si>
  <si>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</si>
  <si>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</si>
  <si>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</si>
  <si>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</si>
  <si>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</si>
  <si>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</si>
  <si>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</si>
  <si>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</si>
  <si>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</si>
  <si>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</si>
  <si>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</si>
  <si>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</si>
  <si>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</si>
  <si>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</si>
  <si>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</si>
  <si>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</si>
  <si>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</si>
  <si>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</si>
  <si>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</si>
  <si>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</si>
  <si>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</si>
  <si>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</si>
  <si>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</si>
  <si>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</si>
  <si>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</si>
  <si>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</si>
  <si>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</si>
  <si>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</si>
  <si>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</si>
  <si>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</si>
  <si>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</si>
  <si>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</si>
  <si>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</si>
  <si>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</si>
  <si>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</si>
  <si>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</si>
  <si>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</si>
  <si>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</si>
  <si>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</si>
  <si>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</si>
  <si>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</si>
  <si>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</si>
  <si>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</si>
  <si>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</si>
  <si>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</si>
  <si>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</si>
  <si>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</si>
  <si>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</si>
  <si>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</si>
  <si>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</si>
  <si>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</si>
  <si>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</si>
  <si>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</si>
  <si>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</si>
  <si>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</si>
  <si>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</si>
  <si>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</si>
  <si>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</si>
  <si>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</si>
  <si>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</si>
  <si>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</si>
  <si>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</si>
  <si>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</si>
  <si>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</si>
  <si>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</si>
  <si>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</si>
  <si>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</si>
  <si>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</si>
  <si>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</si>
  <si>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</si>
  <si>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</si>
  <si>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</si>
  <si>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</si>
  <si>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</si>
  <si>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</si>
  <si>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</si>
  <si>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</si>
  <si>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</si>
  <si>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</si>
  <si>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</si>
  <si>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</si>
  <si>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</si>
  <si>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</si>
  <si>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</si>
  <si>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</si>
  <si>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</si>
  <si>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</si>
  <si>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</si>
  <si>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</si>
  <si>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</si>
  <si>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</si>
  <si>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</si>
  <si>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</si>
  <si>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</si>
  <si>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</si>
  <si>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</si>
  <si>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</si>
  <si>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</si>
  <si>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</si>
  <si>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</si>
  <si>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</si>
  <si>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</si>
  <si>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</si>
  <si>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</si>
  <si>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</si>
  <si>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</si>
  <si>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</si>
  <si>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</si>
  <si>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</si>
  <si>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</si>
  <si>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</si>
  <si>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</si>
  <si>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</si>
  <si>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</si>
  <si>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</si>
  <si>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</si>
  <si>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</si>
  <si>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</si>
  <si>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</si>
  <si>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</si>
  <si>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</si>
  <si>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</si>
  <si>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</si>
  <si>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</si>
  <si>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</si>
  <si>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</si>
  <si>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</si>
  <si>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</si>
  <si>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</si>
  <si>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</si>
  <si>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</si>
  <si>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</si>
  <si>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</si>
  <si>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</si>
  <si>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</si>
  <si>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</si>
  <si>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</si>
  <si>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</si>
  <si>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</si>
  <si>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</si>
  <si>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</si>
  <si>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</si>
  <si>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</si>
  <si>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</si>
  <si>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</si>
  <si>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</si>
  <si>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</si>
  <si>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</si>
  <si>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</si>
  <si>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</si>
  <si>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</si>
  <si>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</si>
  <si>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</si>
  <si>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</si>
  <si>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</si>
  <si>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</si>
  <si>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</si>
  <si>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</si>
  <si>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</si>
  <si>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</si>
  <si>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</si>
  <si>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</si>
  <si>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</si>
  <si>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</si>
  <si>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</si>
  <si>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</si>
  <si>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</si>
  <si>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</si>
  <si>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</si>
  <si>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</si>
  <si>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</si>
  <si>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</si>
  <si>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</si>
  <si>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</si>
  <si>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</si>
  <si>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</si>
  <si>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</si>
  <si>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</si>
  <si>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</si>
  <si>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</si>
  <si>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</si>
  <si>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</si>
  <si>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</si>
  <si>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</si>
  <si>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</si>
  <si>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</si>
  <si>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</si>
  <si>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</si>
  <si>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</si>
  <si>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</si>
  <si>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</si>
  <si>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</si>
  <si>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</si>
  <si>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</si>
  <si>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</si>
  <si>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</si>
  <si>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</si>
  <si>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</si>
  <si>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</si>
  <si>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</si>
  <si>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</si>
  <si>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</si>
  <si>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</si>
  <si>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</si>
  <si>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</si>
  <si>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</si>
  <si>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</si>
  <si>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</si>
  <si>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</si>
  <si>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</si>
  <si>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</si>
  <si>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</si>
  <si>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</si>
  <si>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</si>
  <si>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</si>
  <si>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</si>
  <si>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</si>
  <si>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</si>
  <si>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</si>
  <si>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</si>
  <si>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</si>
  <si>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</si>
  <si>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</si>
  <si>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</si>
  <si>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</si>
  <si>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</si>
  <si>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</si>
  <si>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</si>
  <si>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</si>
  <si>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</si>
  <si>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</si>
  <si>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</si>
  <si>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</si>
  <si>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</si>
  <si>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</si>
  <si>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</si>
  <si>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</si>
  <si>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</si>
  <si>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</si>
  <si>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</si>
  <si>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</si>
  <si>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</si>
  <si>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</si>
  <si>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</si>
  <si>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</si>
  <si>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</si>
  <si>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</si>
  <si>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</si>
  <si>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</si>
  <si>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</si>
  <si>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</si>
  <si>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</si>
  <si>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</si>
  <si>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</si>
  <si>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</si>
  <si>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</si>
  <si>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</si>
  <si>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</si>
  <si>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</si>
  <si>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</si>
  <si>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</si>
  <si>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</si>
  <si>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</si>
  <si>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</si>
  <si>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</si>
  <si>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</si>
  <si>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</si>
  <si>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</si>
  <si>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</si>
  <si>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</si>
  <si>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</si>
  <si>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</si>
  <si>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</si>
  <si>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</si>
  <si>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</si>
  <si>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</si>
  <si>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</si>
  <si>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</si>
  <si>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</si>
  <si>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</si>
  <si>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</si>
  <si>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</si>
  <si>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</si>
  <si>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</si>
  <si>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</si>
  <si>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</si>
  <si>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</si>
  <si>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</si>
  <si>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</si>
  <si>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</si>
  <si>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</si>
  <si>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</si>
  <si>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</si>
  <si>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</si>
  <si>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</si>
  <si>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</si>
  <si>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</si>
  <si>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</si>
  <si>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</si>
  <si>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</si>
  <si>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</si>
  <si>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</si>
  <si>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</si>
  <si>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</si>
  <si>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</si>
  <si>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</si>
  <si>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</si>
  <si>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</si>
  <si>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</si>
  <si>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</si>
  <si>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</si>
  <si>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</si>
  <si>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</si>
  <si>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</si>
  <si>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</si>
  <si>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</si>
  <si>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</si>
  <si>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</si>
  <si>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</si>
  <si>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</si>
  <si>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</si>
  <si>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</si>
  <si>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</si>
  <si>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</si>
  <si>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</si>
  <si>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</si>
  <si>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</si>
  <si>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</si>
  <si>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</si>
  <si>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</si>
  <si>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</si>
  <si>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</si>
  <si>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</si>
  <si>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</si>
  <si>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</si>
  <si>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</si>
  <si>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</si>
  <si>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</si>
  <si>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</si>
  <si>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</si>
  <si>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</si>
  <si>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</si>
  <si>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</si>
  <si>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</si>
  <si>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</si>
  <si>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</si>
  <si>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</si>
  <si>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</si>
  <si>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</si>
  <si>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</si>
  <si>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</si>
  <si>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</si>
  <si>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</si>
  <si>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</si>
  <si>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</si>
  <si>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</si>
  <si>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</si>
  <si>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</si>
  <si>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</si>
  <si>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</si>
  <si>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</si>
  <si>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</si>
  <si>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</si>
  <si>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</si>
  <si>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</si>
  <si>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</si>
  <si>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</si>
  <si>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</si>
  <si>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</si>
  <si>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</si>
  <si>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</si>
  <si>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</si>
  <si>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</si>
  <si>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</si>
  <si>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</si>
  <si>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</si>
  <si>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</si>
  <si>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</si>
  <si>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</si>
  <si>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</si>
  <si>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</si>
  <si>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</si>
  <si>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</si>
  <si>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</si>
  <si>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</si>
  <si>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</si>
  <si>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</si>
  <si>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</si>
  <si>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</si>
  <si>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</si>
  <si>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</si>
  <si>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</si>
  <si>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</si>
  <si>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</si>
  <si>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</si>
  <si>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</si>
  <si>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</si>
  <si>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</si>
  <si>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</si>
  <si>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</si>
  <si>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</si>
  <si>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</si>
  <si>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</si>
  <si>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</si>
  <si>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</si>
  <si>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</si>
  <si>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</si>
  <si>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</si>
  <si>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</si>
  <si>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</si>
  <si>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</si>
  <si>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</si>
  <si>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</si>
  <si>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</si>
  <si>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</si>
  <si>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</si>
  <si>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</si>
  <si>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</si>
  <si>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</si>
  <si>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</si>
  <si>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</si>
  <si>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</si>
  <si>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</si>
  <si>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</si>
  <si>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</si>
  <si>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</si>
  <si>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</si>
  <si>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</si>
  <si>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</si>
  <si>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</si>
  <si>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</si>
  <si>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</si>
  <si>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</si>
  <si>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</si>
  <si>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</si>
  <si>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</si>
  <si>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</si>
  <si>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</si>
  <si>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</si>
  <si>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</si>
  <si>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</si>
  <si>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</si>
  <si>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</si>
  <si>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</si>
  <si>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</si>
  <si>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</si>
  <si>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</si>
  <si>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</si>
  <si>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</si>
  <si>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</si>
  <si>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</si>
  <si>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</si>
  <si>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</si>
  <si>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</si>
  <si>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</si>
  <si>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</si>
  <si>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</si>
  <si>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</si>
  <si>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</si>
  <si>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</si>
  <si>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</si>
  <si>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</si>
  <si>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</si>
  <si>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</si>
  <si>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</si>
  <si>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</si>
  <si>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</si>
  <si>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</si>
  <si>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</si>
  <si>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</si>
  <si>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</si>
  <si>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</si>
  <si>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</si>
  <si>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</si>
  <si>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</si>
  <si>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</si>
  <si>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</si>
  <si>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</si>
  <si>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</si>
  <si>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</si>
  <si>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</si>
  <si>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</si>
  <si>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</si>
  <si>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</si>
  <si>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</si>
  <si>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</si>
  <si>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</si>
  <si>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</si>
  <si>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</si>
  <si>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</si>
  <si>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</si>
  <si>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</si>
  <si>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</si>
  <si>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</si>
  <si>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</si>
  <si>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</si>
  <si>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</si>
  <si>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</si>
  <si>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</si>
  <si>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</si>
  <si>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</si>
  <si>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</si>
  <si>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</si>
  <si>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</si>
  <si>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</si>
  <si>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</si>
  <si>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</si>
  <si>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</si>
  <si>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</si>
  <si>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</si>
  <si>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</si>
  <si>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</si>
  <si>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</si>
  <si>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</si>
  <si>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</si>
  <si>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</si>
  <si>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</si>
  <si>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</si>
  <si>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</si>
  <si>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</si>
  <si>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</si>
  <si>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</si>
  <si>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</si>
  <si>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</si>
  <si>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</si>
  <si>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</si>
  <si>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</si>
  <si>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</si>
  <si>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</si>
  <si>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</si>
  <si>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</si>
  <si>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</si>
  <si>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</si>
  <si>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</si>
  <si>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</si>
  <si>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</si>
  <si>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</si>
  <si>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</si>
  <si>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</si>
  <si>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</si>
  <si>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</si>
  <si>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</si>
  <si>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</si>
  <si>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</si>
  <si>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</si>
  <si>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</si>
  <si>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</si>
  <si>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</si>
  <si>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</si>
  <si>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</si>
  <si>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</si>
  <si>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</si>
  <si>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</si>
  <si>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</si>
  <si>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</si>
  <si>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</si>
  <si>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</si>
  <si>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</si>
  <si>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</si>
  <si>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</si>
  <si>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</si>
  <si>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</si>
  <si>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</si>
  <si>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</si>
  <si>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</si>
  <si>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</si>
  <si>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</si>
  <si>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</si>
  <si>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</si>
  <si>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</si>
  <si>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</si>
  <si>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</si>
  <si>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</si>
  <si>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</si>
  <si>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</si>
  <si>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</si>
  <si>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</si>
  <si>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</si>
  <si>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</si>
  <si>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</si>
  <si>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</si>
  <si>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</si>
  <si>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</si>
  <si>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</si>
  <si>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</si>
  <si>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</si>
  <si>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</si>
  <si>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</si>
  <si>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</si>
  <si>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</si>
  <si>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</si>
  <si>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</si>
  <si>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</si>
  <si>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</si>
  <si>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</si>
  <si>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</si>
  <si>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</si>
  <si>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</si>
  <si>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</si>
  <si>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</si>
  <si>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</si>
  <si>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</si>
  <si>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</si>
  <si>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</si>
  <si>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</si>
  <si>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</si>
  <si>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</si>
  <si>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</si>
  <si>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</si>
  <si>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</si>
  <si>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</si>
  <si>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</si>
  <si>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</si>
  <si>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</si>
  <si>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</si>
  <si>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</si>
  <si>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</si>
  <si>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</si>
  <si>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</si>
  <si>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</si>
  <si>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</si>
  <si>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</si>
  <si>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</si>
  <si>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</si>
  <si>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</si>
  <si>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</si>
  <si>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</si>
  <si>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</si>
  <si>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</si>
  <si>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</si>
  <si>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</si>
  <si>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</si>
  <si>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</si>
  <si>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</si>
  <si>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</si>
  <si>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</si>
  <si>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</si>
  <si>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</si>
  <si>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</si>
  <si>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</si>
  <si>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</si>
  <si>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</si>
  <si>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</si>
  <si>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</si>
  <si>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</si>
  <si>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</si>
  <si>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</si>
  <si>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</si>
  <si>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</si>
  <si>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</si>
  <si>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</si>
  <si>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</si>
  <si>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</si>
  <si>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</si>
  <si>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</si>
  <si>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</si>
  <si>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</si>
  <si>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</si>
  <si>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</si>
  <si>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</si>
  <si>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</si>
  <si>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</si>
  <si>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</si>
  <si>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</si>
  <si>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</si>
  <si>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</si>
  <si>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</si>
  <si>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</si>
  <si>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</si>
  <si>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</si>
  <si>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</si>
  <si>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</si>
  <si>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</si>
  <si>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</si>
  <si>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</si>
  <si>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</si>
  <si>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</si>
  <si>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</si>
  <si>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</si>
  <si>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</si>
  <si>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</si>
  <si>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</si>
  <si>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</si>
  <si>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</si>
  <si>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</si>
  <si>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</si>
  <si>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</si>
  <si>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</si>
  <si>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</si>
  <si>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</si>
  <si>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</si>
  <si>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</si>
  <si>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</si>
  <si>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</si>
  <si>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</si>
  <si>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</si>
  <si>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</si>
  <si>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</si>
  <si>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</si>
  <si>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</si>
  <si>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</si>
  <si>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</si>
  <si>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</si>
  <si>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</si>
  <si>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</si>
  <si>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</si>
  <si>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</si>
  <si>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</si>
  <si>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</si>
  <si>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</si>
  <si>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</si>
  <si>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</si>
  <si>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</si>
  <si>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</si>
  <si>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</si>
  <si>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</si>
  <si>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</si>
  <si>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</si>
  <si>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</si>
  <si>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</si>
  <si>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</si>
  <si>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</si>
  <si>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</si>
  <si>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</si>
  <si>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</si>
  <si>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</si>
  <si>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</si>
  <si>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</si>
  <si>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</si>
  <si>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</si>
  <si>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</si>
  <si>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</si>
  <si>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</si>
  <si>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</si>
  <si>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</si>
  <si>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</si>
  <si>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</si>
  <si>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</si>
  <si>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</si>
  <si>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</si>
  <si>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</si>
  <si>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</si>
  <si>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</si>
  <si>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</si>
  <si>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</si>
  <si>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</si>
  <si>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</si>
  <si>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</si>
  <si>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</si>
  <si>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</si>
  <si>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</si>
  <si>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</si>
  <si>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</si>
  <si>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</si>
  <si>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</si>
  <si>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</si>
  <si>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</si>
  <si>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</si>
  <si>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</si>
  <si>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</si>
  <si>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</si>
  <si>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</si>
  <si>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</si>
  <si>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</si>
  <si>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</si>
  <si>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</si>
  <si>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</si>
  <si>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</si>
  <si>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</si>
  <si>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</si>
  <si>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</si>
  <si>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</si>
  <si>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</si>
  <si>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</si>
  <si>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</si>
  <si>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</si>
  <si>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</si>
  <si>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</si>
  <si>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</si>
  <si>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</si>
  <si>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</si>
  <si>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</si>
  <si>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</si>
  <si>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</si>
  <si>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</si>
  <si>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</si>
  <si>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</si>
  <si>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</si>
  <si>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</si>
  <si>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</si>
  <si>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</si>
  <si>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</si>
  <si>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</si>
  <si>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</si>
  <si>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</si>
  <si>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</si>
  <si>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</si>
  <si>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</si>
  <si>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</si>
  <si>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</si>
  <si>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</si>
  <si>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</si>
  <si>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</si>
  <si>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</si>
  <si>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</si>
  <si>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</si>
  <si>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</si>
  <si>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</si>
  <si>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</si>
  <si>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</si>
  <si>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</si>
  <si>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</si>
  <si>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</si>
  <si>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</si>
  <si>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</si>
  <si>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</si>
  <si>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</si>
  <si>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</si>
  <si>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</si>
  <si>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</si>
  <si>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</si>
  <si>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</si>
  <si>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</si>
  <si>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</si>
  <si>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</si>
  <si>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</si>
  <si>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</si>
  <si>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</si>
  <si>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</si>
  <si>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</si>
  <si>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</si>
  <si>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</si>
  <si>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</si>
  <si>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</si>
  <si>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</si>
  <si>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</si>
  <si>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</si>
  <si>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</si>
  <si>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</si>
  <si>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</si>
  <si>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</si>
  <si>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</si>
  <si>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</si>
  <si>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</si>
  <si>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</si>
  <si>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</si>
  <si>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</si>
  <si>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</si>
  <si>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</si>
  <si>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</si>
  <si>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</si>
  <si>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</si>
  <si>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</si>
  <si>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</si>
  <si>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</si>
  <si>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</si>
  <si>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</si>
  <si>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</si>
  <si>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</si>
  <si>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</si>
  <si>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</si>
  <si>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</si>
  <si>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</si>
  <si>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</si>
  <si>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</si>
  <si>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</si>
  <si>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</si>
  <si>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</si>
  <si>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</si>
  <si>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</si>
  <si>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</si>
  <si>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</si>
  <si>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</si>
  <si>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</si>
  <si>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</si>
  <si>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</si>
  <si>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</si>
  <si>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</si>
  <si>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</si>
  <si>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</si>
  <si>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</si>
  <si>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</si>
  <si>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</si>
  <si>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</si>
  <si>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</si>
  <si>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</si>
  <si>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</si>
  <si>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</si>
  <si>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</si>
  <si>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</si>
  <si>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</si>
  <si>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</si>
  <si>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</si>
  <si>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</si>
  <si>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</si>
  <si>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</si>
  <si>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</si>
  <si>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</si>
  <si>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</si>
  <si>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</si>
  <si>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</si>
  <si>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</si>
  <si>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</si>
  <si>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</si>
  <si>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</si>
  <si>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</si>
  <si>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</si>
  <si>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</si>
  <si>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</si>
  <si>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</si>
  <si>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</si>
  <si>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</si>
  <si>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</si>
  <si>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</si>
  <si>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</si>
  <si>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</si>
  <si>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</si>
  <si>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</si>
  <si>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</si>
  <si>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</si>
  <si>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</si>
  <si>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</si>
  <si>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</si>
  <si>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</si>
  <si>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</si>
  <si>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</si>
  <si>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</si>
  <si>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</si>
  <si>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</si>
  <si>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</si>
  <si>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</si>
  <si>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</si>
  <si>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</si>
  <si>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</si>
  <si>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</si>
  <si>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</si>
  <si>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</si>
  <si>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</si>
  <si>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</si>
  <si>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</si>
  <si>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</si>
  <si>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</si>
  <si>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</si>
  <si>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</si>
  <si>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</si>
  <si>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</si>
  <si>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</si>
  <si>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</si>
  <si>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</si>
  <si>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</si>
  <si>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</si>
  <si>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</si>
  <si>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</si>
  <si>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</si>
  <si>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</si>
  <si>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</si>
  <si>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</si>
  <si>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</si>
  <si>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</si>
  <si>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</si>
  <si>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</si>
  <si>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</si>
  <si>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</si>
  <si>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</si>
  <si>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</si>
  <si>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</si>
  <si>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</si>
  <si>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</si>
  <si>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</si>
  <si>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</si>
  <si>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</si>
  <si>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</si>
  <si>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</si>
  <si>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</si>
  <si>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</si>
  <si>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</si>
  <si>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</si>
  <si>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</si>
  <si>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</si>
  <si>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</si>
  <si>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</si>
  <si>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</si>
  <si>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</si>
  <si>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</si>
  <si>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</si>
  <si>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</si>
  <si>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</si>
  <si>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</si>
  <si>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</si>
  <si>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</si>
  <si>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</si>
  <si>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</si>
  <si>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</si>
  <si>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</si>
  <si>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</si>
  <si>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</si>
  <si>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</si>
  <si>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</si>
  <si>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</si>
  <si>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</si>
  <si>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</si>
  <si>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</si>
  <si>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</si>
  <si>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</si>
  <si>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</si>
  <si>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</si>
  <si>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</si>
  <si>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</si>
  <si>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</si>
  <si>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</si>
  <si>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</si>
  <si>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</si>
  <si>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</si>
  <si>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</si>
  <si>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</si>
  <si>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</si>
  <si>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</si>
  <si>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</si>
  <si>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</si>
  <si>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</si>
  <si>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</si>
  <si>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</si>
  <si>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</si>
  <si>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</si>
  <si>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</si>
  <si>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</si>
  <si>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</si>
  <si>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</si>
  <si>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</si>
  <si>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</si>
  <si>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</si>
  <si>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</si>
  <si>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</si>
  <si>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</si>
  <si>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</si>
  <si>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</si>
  <si>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</si>
  <si>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</si>
  <si>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</si>
  <si>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</si>
  <si>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</si>
  <si>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</si>
  <si>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</si>
  <si>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</si>
  <si>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</si>
  <si>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</si>
  <si>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</si>
  <si>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</si>
  <si>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</si>
  <si>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</si>
  <si>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</si>
  <si>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</si>
  <si>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</si>
  <si>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</si>
  <si>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</si>
  <si>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</si>
  <si>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</si>
  <si>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</si>
  <si>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</si>
  <si>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</si>
  <si>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</si>
  <si>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</si>
  <si>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</si>
  <si>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</si>
  <si>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</si>
  <si>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</si>
  <si>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</si>
  <si>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</si>
  <si>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</si>
  <si>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</si>
  <si>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</si>
  <si>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</si>
  <si>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</si>
  <si>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</si>
  <si>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</si>
  <si>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</si>
  <si>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</si>
  <si>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</si>
  <si>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</si>
  <si>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</si>
  <si>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</si>
  <si>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</si>
  <si>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</si>
  <si>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</si>
  <si>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</si>
  <si>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</si>
  <si>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</si>
  <si>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</si>
  <si>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</si>
  <si>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</si>
  <si>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</si>
  <si>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</si>
  <si>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</si>
  <si>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</si>
  <si>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</si>
  <si>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</si>
  <si>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</si>
  <si>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</si>
  <si>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</si>
  <si>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</si>
  <si>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</si>
  <si>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</si>
  <si>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</si>
  <si>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</si>
  <si>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</si>
  <si>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</si>
  <si>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</si>
  <si>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</si>
  <si>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</si>
  <si>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</si>
  <si>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</si>
  <si>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</si>
  <si>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</si>
  <si>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</si>
  <si>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</si>
  <si>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</si>
  <si>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</si>
  <si>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</si>
  <si>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</si>
  <si>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</si>
  <si>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</si>
  <si>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</si>
  <si>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</si>
  <si>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</si>
  <si>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</si>
  <si>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</si>
  <si>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</si>
  <si>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</si>
  <si>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</si>
  <si>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</si>
  <si>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</si>
  <si>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</si>
  <si>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</si>
  <si>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</si>
  <si>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</si>
  <si>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</si>
  <si>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</si>
  <si>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</si>
  <si>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</si>
  <si>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</si>
  <si>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</si>
  <si>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</si>
  <si>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</si>
  <si>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</si>
  <si>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</si>
  <si>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</si>
  <si>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</si>
  <si>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</si>
  <si>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</si>
  <si>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</si>
  <si>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</si>
  <si>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</si>
  <si>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</si>
  <si>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</si>
  <si>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</si>
  <si>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</si>
  <si>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</si>
  <si>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</si>
  <si>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</si>
  <si>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</si>
  <si>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</si>
  <si>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</si>
  <si>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</si>
  <si>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</si>
  <si>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</si>
  <si>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</si>
  <si>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</si>
  <si>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</si>
  <si>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</si>
  <si>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</si>
  <si>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</si>
  <si>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</si>
  <si>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</si>
  <si>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</si>
  <si>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</si>
  <si>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</si>
  <si>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</si>
  <si>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</si>
  <si>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</si>
  <si>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</si>
  <si>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</si>
  <si>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</si>
  <si>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</si>
  <si>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</si>
  <si>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</si>
  <si>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</si>
  <si>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</si>
  <si>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</si>
  <si>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</si>
  <si>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</si>
  <si>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</si>
  <si>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</si>
  <si>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</si>
  <si>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</si>
  <si>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</si>
  <si>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</si>
  <si>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</si>
  <si>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</si>
  <si>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</si>
  <si>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</si>
  <si>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</si>
  <si>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</si>
  <si>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</si>
  <si>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</si>
  <si>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</si>
  <si>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</si>
  <si>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</si>
  <si>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</si>
  <si>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</si>
  <si>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</si>
  <si>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</si>
  <si>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</si>
  <si>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</si>
  <si>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</si>
  <si>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</si>
  <si>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</si>
  <si>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</si>
  <si>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</si>
  <si>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</si>
  <si>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</si>
  <si>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</si>
  <si>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</si>
  <si>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</si>
  <si>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</si>
  <si>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</si>
  <si>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</si>
  <si>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</si>
  <si>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</si>
  <si>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</si>
  <si>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</si>
  <si>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</si>
  <si>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</si>
  <si>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</si>
  <si>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</si>
  <si>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</si>
  <si>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</si>
  <si>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</si>
  <si>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</si>
  <si>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</si>
  <si>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</si>
  <si>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</si>
  <si>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</si>
  <si>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</si>
  <si>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</si>
  <si>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</si>
  <si>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</si>
  <si>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</si>
  <si>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</si>
  <si>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</si>
  <si>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</si>
  <si>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</si>
  <si>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</si>
  <si>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</si>
  <si>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</si>
  <si>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</si>
  <si>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</si>
  <si>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</si>
  <si>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</si>
  <si>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</si>
  <si>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</si>
  <si>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</si>
  <si>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</si>
  <si>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</si>
  <si>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</si>
  <si>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</si>
  <si>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</si>
  <si>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</si>
  <si>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</si>
  <si>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</si>
  <si>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</si>
  <si>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</si>
  <si>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</si>
  <si>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</si>
  <si>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</si>
  <si>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</si>
  <si>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</si>
  <si>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</si>
  <si>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</si>
  <si>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</si>
  <si>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</si>
  <si>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</si>
  <si>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</si>
  <si>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</si>
  <si>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</si>
  <si>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</si>
  <si>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</si>
  <si>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</si>
  <si>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</si>
  <si>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</si>
  <si>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</si>
  <si>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</si>
  <si>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</si>
  <si>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</si>
  <si>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</si>
  <si>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</si>
  <si>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</si>
  <si>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</si>
  <si>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</si>
  <si>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</si>
  <si>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</si>
  <si>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</si>
  <si>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</si>
  <si>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</si>
  <si>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</si>
  <si>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</si>
  <si>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</si>
  <si>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</si>
  <si>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</si>
  <si>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</si>
  <si>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</si>
  <si>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</si>
  <si>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</si>
  <si>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</si>
  <si>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</si>
  <si>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</si>
  <si>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</si>
  <si>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</si>
  <si>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</si>
  <si>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</si>
  <si>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</si>
  <si>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</si>
  <si>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</si>
  <si>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</si>
  <si>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</si>
  <si>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</si>
  <si>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</si>
  <si>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</si>
  <si>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</si>
  <si>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</si>
  <si>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</si>
  <si>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</si>
  <si>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</si>
  <si>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</si>
  <si>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</si>
  <si>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</si>
  <si>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</si>
  <si>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</si>
  <si>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</si>
  <si>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</si>
  <si>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</si>
  <si>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</si>
  <si>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</si>
  <si>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</si>
  <si>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</si>
  <si>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</si>
  <si>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</si>
  <si>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</si>
  <si>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</si>
  <si>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</si>
  <si>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</si>
  <si>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</si>
  <si>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</si>
  <si>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</si>
  <si>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</si>
  <si>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</si>
  <si>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</si>
  <si>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</si>
  <si>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</si>
  <si>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</si>
  <si>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</si>
  <si>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</si>
  <si>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</si>
  <si>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</si>
  <si>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</si>
  <si>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</si>
  <si>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</si>
  <si>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</si>
  <si>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</si>
  <si>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</si>
  <si>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</si>
  <si>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</si>
  <si>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</si>
  <si>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</si>
  <si>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</si>
  <si>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</si>
  <si>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</si>
  <si>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</si>
  <si>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</si>
  <si>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</si>
  <si>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</si>
  <si>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</si>
  <si>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</si>
  <si>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</si>
  <si>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</si>
  <si>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</si>
  <si>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</si>
  <si>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</si>
  <si>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</si>
  <si>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</si>
  <si>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</si>
  <si>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</si>
  <si>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</si>
  <si>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</si>
  <si>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</si>
  <si>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</si>
  <si>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</si>
  <si>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</si>
  <si>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</si>
  <si>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</si>
  <si>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</si>
  <si>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</si>
  <si>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</si>
  <si>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</si>
  <si>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</si>
  <si>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</si>
  <si>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</si>
  <si>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</si>
  <si>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</si>
  <si>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</si>
  <si>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</si>
  <si>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</si>
  <si>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</si>
  <si>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</si>
  <si>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</si>
  <si>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</si>
  <si>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</si>
  <si>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</si>
  <si>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</si>
  <si>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</si>
  <si>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</si>
  <si>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</si>
  <si>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</si>
  <si>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</si>
  <si>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</si>
  <si>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</si>
  <si>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</si>
  <si>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</si>
  <si>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</si>
  <si>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</si>
  <si>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</si>
  <si>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</si>
  <si>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</si>
  <si>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</si>
  <si>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</si>
  <si>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</si>
  <si>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</si>
  <si>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</si>
  <si>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</si>
  <si>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</si>
  <si>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</si>
  <si>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</si>
  <si>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</si>
  <si>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</si>
  <si>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</si>
  <si>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</si>
  <si>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</si>
  <si>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</si>
  <si>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</si>
  <si>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</si>
  <si>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</si>
  <si>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</si>
  <si>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</si>
  <si>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</si>
  <si>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</si>
  <si>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</si>
  <si>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</si>
  <si>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</si>
  <si>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</si>
  <si>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</si>
  <si>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</si>
  <si>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</si>
  <si>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</si>
  <si>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</si>
  <si>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</si>
  <si>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</si>
  <si>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</si>
  <si>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</si>
  <si>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</si>
  <si>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</si>
  <si>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</si>
  <si>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</si>
  <si>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</si>
  <si>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</si>
  <si>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</si>
  <si>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</si>
  <si>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</si>
  <si>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</si>
  <si>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</si>
  <si>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</si>
  <si>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</si>
  <si>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</si>
  <si>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</si>
  <si>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</si>
  <si>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</si>
  <si>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</si>
  <si>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</si>
  <si>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</si>
  <si>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</si>
  <si>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</si>
  <si>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</si>
  <si>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</si>
  <si>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</si>
  <si>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</si>
  <si>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</si>
  <si>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</si>
  <si>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</si>
  <si>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</si>
  <si>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</si>
  <si>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</si>
  <si>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</si>
  <si>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</si>
  <si>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</si>
  <si>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</si>
  <si>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</si>
  <si>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</si>
  <si>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</si>
  <si>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</si>
  <si>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</si>
  <si>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</si>
  <si>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</si>
  <si>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</si>
  <si>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</si>
  <si>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</si>
  <si>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</si>
  <si>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</si>
  <si>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</si>
  <si>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</si>
  <si>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</si>
  <si>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</si>
  <si>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</si>
  <si>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</si>
  <si>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</si>
  <si>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</si>
  <si>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</si>
  <si>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</si>
  <si>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</si>
  <si>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</si>
  <si>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</si>
  <si>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</si>
  <si>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</si>
  <si>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</si>
  <si>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</si>
  <si>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</si>
  <si>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</si>
  <si>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</si>
  <si>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</si>
  <si>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</si>
  <si>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</si>
  <si>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</si>
  <si>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</si>
  <si>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</si>
  <si>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</si>
  <si>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</si>
  <si>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</si>
  <si>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</si>
  <si>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</si>
  <si>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</si>
  <si>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</si>
  <si>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</si>
  <si>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</si>
  <si>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</si>
  <si>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</si>
  <si>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</si>
  <si>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</si>
  <si>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</si>
  <si>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</si>
  <si>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</si>
  <si>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</si>
  <si>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</si>
  <si>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</si>
  <si>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</si>
  <si>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</si>
  <si>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</si>
  <si>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</si>
  <si>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</si>
  <si>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</si>
  <si>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</si>
  <si>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</si>
  <si>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</si>
  <si>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</si>
  <si>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</si>
  <si>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</si>
  <si>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</si>
  <si>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</si>
  <si>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</si>
  <si>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</si>
  <si>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</si>
  <si>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</si>
  <si>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</si>
  <si>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</si>
  <si>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</si>
  <si>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</si>
  <si>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</si>
  <si>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</si>
  <si>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</si>
  <si>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</si>
  <si>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</si>
  <si>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</si>
  <si>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</si>
  <si>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</si>
  <si>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</si>
  <si>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</si>
  <si>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</si>
  <si>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</si>
  <si>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</si>
  <si>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</si>
  <si>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</si>
  <si>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</si>
  <si>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</si>
  <si>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</si>
  <si>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</si>
  <si>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</si>
  <si>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</si>
  <si>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</si>
  <si>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</si>
  <si>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</si>
  <si>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</si>
  <si>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</si>
  <si>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</si>
  <si>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</si>
  <si>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</si>
  <si>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</si>
  <si>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</si>
  <si>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</si>
  <si>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</si>
  <si>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</si>
  <si>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</si>
  <si>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</si>
  <si>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</si>
  <si>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</si>
  <si>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</si>
  <si>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</si>
  <si>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</si>
  <si>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</si>
  <si>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</si>
  <si>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</si>
  <si>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</si>
  <si>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</si>
  <si>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</si>
  <si>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</si>
  <si>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</si>
  <si>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</si>
  <si>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</si>
  <si>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</si>
  <si>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</si>
  <si>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</si>
  <si>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</si>
  <si>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</si>
  <si>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</si>
  <si>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</si>
  <si>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</si>
  <si>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</si>
  <si>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</si>
  <si>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</si>
  <si>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</si>
  <si>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</si>
  <si>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</si>
  <si>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</si>
  <si>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</si>
  <si>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</si>
  <si>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</si>
  <si>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</si>
  <si>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</si>
  <si>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</si>
  <si>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</si>
  <si>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</si>
  <si>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</si>
  <si>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</si>
  <si>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</si>
  <si>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</si>
  <si>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</si>
  <si>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</si>
  <si>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</si>
  <si>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</si>
  <si>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</si>
  <si>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</si>
  <si>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</si>
  <si>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</si>
  <si>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</si>
  <si>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</si>
  <si>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</si>
  <si>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</si>
  <si>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</si>
  <si>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</si>
  <si>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</si>
  <si>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</si>
  <si>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</si>
  <si>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</si>
  <si>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</si>
  <si>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</si>
  <si>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</si>
  <si>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</si>
  <si>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</si>
  <si>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</si>
  <si>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</si>
  <si>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</si>
  <si>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</si>
  <si>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</si>
  <si>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</si>
  <si>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</si>
  <si>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</si>
  <si>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</si>
  <si>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</si>
  <si>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</si>
  <si>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</si>
  <si>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</si>
  <si>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</si>
  <si>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</si>
  <si>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</si>
  <si>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</si>
  <si>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</si>
  <si>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</si>
  <si>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</si>
  <si>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</si>
  <si>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</si>
  <si>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</si>
  <si>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</si>
  <si>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</si>
  <si>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</si>
  <si>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</si>
  <si>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</si>
  <si>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</si>
  <si>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</si>
  <si>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</si>
  <si>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</si>
  <si>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</si>
  <si>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</si>
  <si>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</si>
  <si>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</si>
  <si>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</si>
  <si>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</si>
  <si>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</si>
  <si>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</si>
  <si>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</si>
  <si>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</si>
  <si>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</si>
  <si>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</si>
  <si>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</si>
  <si>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</si>
  <si>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</si>
  <si>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</si>
  <si>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</si>
  <si>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</si>
  <si>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</si>
  <si>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</si>
  <si>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</si>
  <si>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</si>
  <si>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</si>
  <si>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</si>
  <si>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</si>
  <si>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</si>
  <si>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</si>
  <si>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</si>
  <si>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</si>
  <si>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</si>
  <si>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</si>
  <si>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</si>
  <si>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</si>
  <si>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</si>
  <si>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</si>
  <si>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</si>
  <si>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</si>
  <si>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</si>
  <si>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</si>
  <si>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</si>
  <si>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</si>
  <si>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</si>
  <si>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</si>
  <si>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</si>
  <si>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</si>
  <si>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</si>
  <si>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</si>
  <si>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</si>
  <si>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</si>
  <si>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</si>
  <si>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</si>
  <si>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</si>
  <si>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</si>
  <si>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</si>
  <si>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</si>
  <si>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</si>
  <si>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</si>
  <si>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</si>
  <si>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</si>
  <si>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</si>
  <si>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</si>
  <si>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</si>
  <si>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</si>
  <si>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</si>
  <si>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</si>
  <si>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</si>
  <si>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</si>
  <si>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</si>
  <si>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</si>
  <si>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</si>
  <si>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</si>
  <si>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</si>
  <si>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</si>
  <si>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</si>
  <si>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</si>
  <si>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</si>
  <si>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</si>
  <si>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</si>
  <si>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</si>
  <si>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</si>
  <si>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</si>
  <si>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</si>
  <si>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</si>
  <si>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</si>
  <si>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</si>
  <si>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</si>
  <si>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</si>
  <si>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</si>
  <si>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</si>
  <si>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</si>
  <si>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</si>
  <si>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</si>
  <si>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</si>
  <si>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</si>
  <si>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</si>
  <si>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</si>
  <si>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</si>
  <si>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</si>
  <si>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</si>
  <si>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</si>
  <si>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</si>
  <si>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</si>
  <si>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</si>
  <si>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</si>
  <si>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</si>
  <si>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</si>
  <si>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</si>
  <si>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</si>
  <si>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</si>
  <si>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</si>
  <si>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</si>
  <si>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</si>
  <si>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</si>
  <si>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</si>
  <si>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</si>
  <si>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</si>
  <si>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</si>
  <si>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</si>
  <si>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</si>
  <si>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</si>
  <si>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</si>
  <si>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</si>
  <si>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</si>
  <si>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</si>
  <si>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</si>
  <si>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</si>
  <si>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</si>
  <si>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</si>
  <si>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</si>
  <si>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</si>
  <si>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</si>
  <si>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</si>
  <si>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</si>
  <si>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</si>
  <si>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</si>
  <si>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</si>
  <si>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</si>
  <si>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</si>
  <si>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</si>
  <si>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</si>
  <si>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</si>
  <si>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</si>
  <si>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</si>
  <si>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</si>
  <si>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</si>
  <si>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</si>
  <si>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</si>
  <si>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</si>
  <si>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</si>
  <si>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</si>
  <si>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</si>
  <si>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</si>
  <si>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</si>
  <si>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</si>
  <si>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</si>
  <si>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</si>
  <si>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</si>
  <si>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</si>
  <si>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</si>
  <si>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</si>
  <si>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</si>
  <si>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</si>
  <si>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</si>
  <si>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</si>
  <si>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</si>
  <si>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</si>
  <si>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</si>
  <si>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</si>
  <si>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</si>
  <si>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</si>
  <si>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</si>
  <si>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</si>
  <si>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</si>
  <si>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</si>
  <si>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</si>
  <si>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</si>
  <si>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</si>
  <si>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</si>
  <si>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</si>
  <si>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</si>
  <si>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</si>
  <si>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</si>
  <si>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</si>
  <si>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</si>
  <si>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</si>
  <si>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</si>
  <si>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</si>
  <si>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</si>
  <si>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</si>
  <si>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</si>
  <si>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</si>
  <si>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</si>
  <si>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</si>
  <si>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</si>
  <si>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</si>
  <si>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</si>
  <si>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</si>
  <si>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</si>
  <si>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</si>
  <si>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</si>
  <si>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</si>
  <si>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</si>
  <si>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</si>
  <si>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</si>
  <si>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</si>
  <si>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</si>
  <si>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</si>
  <si>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</si>
  <si>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</si>
  <si>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</si>
  <si>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</si>
  <si>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</si>
  <si>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</si>
  <si>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</si>
  <si>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</si>
  <si>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</si>
  <si>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</si>
  <si>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</si>
  <si>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</si>
  <si>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</si>
  <si>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</si>
  <si>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</si>
  <si>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</si>
  <si>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</si>
  <si>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</si>
  <si>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</si>
  <si>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</si>
  <si>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</si>
  <si>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</si>
  <si>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</si>
  <si>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</si>
  <si>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</si>
  <si>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</si>
  <si>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</si>
  <si>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</si>
  <si>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</si>
  <si>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</si>
  <si>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</si>
  <si>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</si>
  <si>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</si>
  <si>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</si>
  <si>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</si>
  <si>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</si>
  <si>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</si>
  <si>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</si>
  <si>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</si>
  <si>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</si>
  <si>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</si>
  <si>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</si>
  <si>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</si>
  <si>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</si>
  <si>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</si>
  <si>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</si>
  <si>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</si>
  <si>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</si>
  <si>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</si>
  <si>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</si>
  <si>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</si>
  <si>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</si>
  <si>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</si>
  <si>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</si>
  <si>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</si>
  <si>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</si>
  <si>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</si>
  <si>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</si>
  <si>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</si>
  <si>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</si>
  <si>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</si>
  <si>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</si>
  <si>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</si>
  <si>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</si>
  <si>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</si>
  <si>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</si>
  <si>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</si>
  <si>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</si>
  <si>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</si>
  <si>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</si>
  <si>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</si>
  <si>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</si>
  <si>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</si>
  <si>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</si>
  <si>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</si>
  <si>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</si>
  <si>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</si>
  <si>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</si>
  <si>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</si>
  <si>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</si>
  <si>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</si>
  <si>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</si>
  <si>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</si>
  <si>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</si>
  <si>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</si>
  <si>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</si>
  <si>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</si>
  <si>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</si>
  <si>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</si>
  <si>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</si>
  <si>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</si>
  <si>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</si>
  <si>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</si>
  <si>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</si>
  <si>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</si>
  <si>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</si>
  <si>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</si>
  <si>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</si>
  <si>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</si>
  <si>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</si>
  <si>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</si>
  <si>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</si>
  <si>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</si>
  <si>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</si>
  <si>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</si>
  <si>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</si>
  <si>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</si>
  <si>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</si>
  <si>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</si>
  <si>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</si>
  <si>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</si>
  <si>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</si>
  <si>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</si>
  <si>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</si>
  <si>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</si>
  <si>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</si>
  <si>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</si>
  <si>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</si>
  <si>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</si>
  <si>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</si>
  <si>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</si>
  <si>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</si>
  <si>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</si>
  <si>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</si>
  <si>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</si>
  <si>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</si>
  <si>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</si>
  <si>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</si>
  <si>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</si>
  <si>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</si>
  <si>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</si>
  <si>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</si>
  <si>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</si>
  <si>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</si>
  <si>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</si>
  <si>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</si>
  <si>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</si>
  <si>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</si>
  <si>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</si>
  <si>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</si>
  <si>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</si>
  <si>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</si>
  <si>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</si>
  <si>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</si>
  <si>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</si>
  <si>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</si>
  <si>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</si>
  <si>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</si>
  <si>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</si>
  <si>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</si>
  <si>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</si>
  <si>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</si>
  <si>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</si>
  <si>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</si>
  <si>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</si>
  <si>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</si>
  <si>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</si>
  <si>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</si>
  <si>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</si>
  <si>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</si>
  <si>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</si>
  <si>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</si>
  <si>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</si>
  <si>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</si>
  <si>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</si>
  <si>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</si>
  <si>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</si>
  <si>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</si>
  <si>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</si>
  <si>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</si>
  <si>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</si>
  <si>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</si>
  <si>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</si>
  <si>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</si>
  <si>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</si>
  <si>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</si>
  <si>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</si>
  <si>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</si>
  <si>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</si>
  <si>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</si>
  <si>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</si>
  <si>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</si>
  <si>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</si>
  <si>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</si>
  <si>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</si>
  <si>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</si>
  <si>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</si>
  <si>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</si>
  <si>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</si>
  <si>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</si>
  <si>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</si>
  <si>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</si>
  <si>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</si>
  <si>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</si>
  <si>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</si>
  <si>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</si>
  <si>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</si>
  <si>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</si>
  <si>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</si>
  <si>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</si>
  <si>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</si>
  <si>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</si>
  <si>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</si>
  <si>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</si>
  <si>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</si>
  <si>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</si>
  <si>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</si>
  <si>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</si>
  <si>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</si>
  <si>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</si>
  <si>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</si>
  <si>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</si>
  <si>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</si>
  <si>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</si>
  <si>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</si>
  <si>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</si>
  <si>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</si>
  <si>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</si>
  <si>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</si>
  <si>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</si>
  <si>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</si>
  <si>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</si>
  <si>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</si>
  <si>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</si>
  <si>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</si>
  <si>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</si>
  <si>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</si>
  <si>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</si>
  <si>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</si>
  <si>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</si>
  <si>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</si>
  <si>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</si>
  <si>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</si>
  <si>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</si>
  <si>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</si>
  <si>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</si>
  <si>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</si>
  <si>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</si>
  <si>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</si>
  <si>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</si>
  <si>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</si>
  <si>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</si>
  <si>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</si>
  <si>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</si>
  <si>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</si>
  <si>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</si>
  <si>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</si>
  <si>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</si>
  <si>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</si>
  <si>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</si>
  <si>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</si>
  <si>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</si>
  <si>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</si>
  <si>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</si>
  <si>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</si>
  <si>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</si>
  <si>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</si>
  <si>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</si>
  <si>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</si>
  <si>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</si>
  <si>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</si>
  <si>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</si>
  <si>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</si>
  <si>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</si>
  <si>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</si>
  <si>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</si>
  <si>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</si>
  <si>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</si>
  <si>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</si>
  <si>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</si>
  <si>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</si>
  <si>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</si>
  <si>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</si>
  <si>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</si>
  <si>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</si>
  <si>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</si>
  <si>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</si>
  <si>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</si>
  <si>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</si>
  <si>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</si>
  <si>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</si>
  <si>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</si>
  <si>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</si>
  <si>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</si>
  <si>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</si>
  <si>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</si>
  <si>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</si>
  <si>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</si>
  <si>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</si>
  <si>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</si>
  <si>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</si>
  <si>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</si>
  <si>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</si>
  <si>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</si>
  <si>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</si>
  <si>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</si>
  <si>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</si>
  <si>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</si>
  <si>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</si>
  <si>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</si>
  <si>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</si>
  <si>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</si>
  <si>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</si>
  <si>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</si>
  <si>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</si>
  <si>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</si>
  <si>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</si>
  <si>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</si>
  <si>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</si>
  <si>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</si>
  <si>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</si>
  <si>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</si>
  <si>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</si>
  <si>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</si>
  <si>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</si>
  <si>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</si>
  <si>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</si>
  <si>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</si>
  <si>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</si>
  <si>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</si>
  <si>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</si>
  <si>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</si>
  <si>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</si>
  <si>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</si>
  <si>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</si>
  <si>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</si>
  <si>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</si>
  <si>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</si>
  <si>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</si>
  <si>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</si>
  <si>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</si>
  <si>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</si>
  <si>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</si>
  <si>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</si>
  <si>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</si>
  <si>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</si>
  <si>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</si>
  <si>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</si>
  <si>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</si>
  <si>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</si>
  <si>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</si>
  <si>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</si>
  <si>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</si>
  <si>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</si>
  <si>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</si>
  <si>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</si>
  <si>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</si>
  <si>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</si>
  <si>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</si>
  <si>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</si>
  <si>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</si>
  <si>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</si>
  <si>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</si>
  <si>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</si>
  <si>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</si>
  <si>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</si>
  <si>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</si>
  <si>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</si>
  <si>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</si>
  <si>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</si>
  <si>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</si>
  <si>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</si>
  <si>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</si>
  <si>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</si>
  <si>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</si>
  <si>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</si>
  <si>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</si>
  <si>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</si>
  <si>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</si>
  <si>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</si>
  <si>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</si>
  <si>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</si>
  <si>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</si>
  <si>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</si>
  <si>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</si>
  <si>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</si>
  <si>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</si>
  <si>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</si>
  <si>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</si>
  <si>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</si>
  <si>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</si>
  <si>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</si>
  <si>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</si>
  <si>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</si>
  <si>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</si>
  <si>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</si>
  <si>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</si>
  <si>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</si>
  <si>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</si>
  <si>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</si>
  <si>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</si>
  <si>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</si>
  <si>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</si>
  <si>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</si>
  <si>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</si>
  <si>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</si>
  <si>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</si>
  <si>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</si>
  <si>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</si>
  <si>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</si>
  <si>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</si>
  <si>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</si>
  <si>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</si>
  <si>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</si>
  <si>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</si>
  <si>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</si>
  <si>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</si>
  <si>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</si>
  <si>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</si>
  <si>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</si>
  <si>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</si>
  <si>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</si>
  <si>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</si>
  <si>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</si>
  <si>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</si>
  <si>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</si>
  <si>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</si>
  <si>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</si>
  <si>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</si>
  <si>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</si>
  <si>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</si>
  <si>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</si>
  <si>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</si>
  <si>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</si>
  <si>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</si>
  <si>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</si>
  <si>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</si>
  <si>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</si>
  <si>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</si>
  <si>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</si>
  <si>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</si>
  <si>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</si>
  <si>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</si>
  <si>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</si>
  <si>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</si>
  <si>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</si>
  <si>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</si>
  <si>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</si>
  <si>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</si>
  <si>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</si>
  <si>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</si>
  <si>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</si>
  <si>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</si>
  <si>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</si>
  <si>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</si>
  <si>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</si>
  <si>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</si>
  <si>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</si>
  <si>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</si>
  <si>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</si>
  <si>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</si>
  <si>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</si>
  <si>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</si>
  <si>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</si>
  <si>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</si>
  <si>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</si>
  <si>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</si>
  <si>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</si>
  <si>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</si>
  <si>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</si>
  <si>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</si>
  <si>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</si>
  <si>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</si>
  <si>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</si>
  <si>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</si>
  <si>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</si>
  <si>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</si>
  <si>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</si>
  <si>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</si>
  <si>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</si>
  <si>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</si>
  <si>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</si>
  <si>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</si>
  <si>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</si>
  <si>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</si>
  <si>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</si>
  <si>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</si>
  <si>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</si>
  <si>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</si>
  <si>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</si>
  <si>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</si>
  <si>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</si>
  <si>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</si>
  <si>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</si>
  <si>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</si>
  <si>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</si>
  <si>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</si>
  <si>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</si>
  <si>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</si>
  <si>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</si>
  <si>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</si>
  <si>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</si>
  <si>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</si>
  <si>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</si>
  <si>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</si>
  <si>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</si>
  <si>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</si>
  <si>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</si>
  <si>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</si>
  <si>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</si>
  <si>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</si>
  <si>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</si>
  <si>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</si>
  <si>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</si>
  <si>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</si>
  <si>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</si>
  <si>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</si>
  <si>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</si>
  <si>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</si>
  <si>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</si>
  <si>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</si>
  <si>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</si>
  <si>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</si>
  <si>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</si>
  <si>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</si>
  <si>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</si>
  <si>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</si>
  <si>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</si>
  <si>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</si>
  <si>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</si>
  <si>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</si>
  <si>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</si>
  <si>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</si>
  <si>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</si>
  <si>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</si>
  <si>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</si>
  <si>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</si>
  <si>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</si>
  <si>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</si>
  <si>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</si>
  <si>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</si>
  <si>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</si>
  <si>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</si>
  <si>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</si>
  <si>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</si>
  <si>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</si>
  <si>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</si>
  <si>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</si>
  <si>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</si>
  <si>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</si>
  <si>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</si>
  <si>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</si>
  <si>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</si>
  <si>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</si>
  <si>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</si>
  <si>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</si>
  <si>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</si>
  <si>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</si>
  <si>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</si>
  <si>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</si>
  <si>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</si>
  <si>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</si>
  <si>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</si>
  <si>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</si>
  <si>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</si>
  <si>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</si>
  <si>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</si>
  <si>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</si>
  <si>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</si>
  <si>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</si>
  <si>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</si>
  <si>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</si>
  <si>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</si>
  <si>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</si>
  <si>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</si>
  <si>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</si>
  <si>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</si>
  <si>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</si>
  <si>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</si>
  <si>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</si>
  <si>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</si>
  <si>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</si>
  <si>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</si>
  <si>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</si>
  <si>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</si>
  <si>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</si>
  <si>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</si>
  <si>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</si>
  <si>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</si>
  <si>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</si>
  <si>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</si>
  <si>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</si>
  <si>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</si>
  <si>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</si>
  <si>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</si>
  <si>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</si>
  <si>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</si>
  <si>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</si>
  <si>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</si>
  <si>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</si>
  <si>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</si>
  <si>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</si>
  <si>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</si>
  <si>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</si>
  <si>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</si>
  <si>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</si>
  <si>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</si>
  <si>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</si>
  <si>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</si>
  <si>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</si>
  <si>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</si>
  <si>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</si>
  <si>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</si>
  <si>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</si>
  <si>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</si>
  <si>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</si>
  <si>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</si>
  <si>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</si>
  <si>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</si>
  <si>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</si>
  <si>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</si>
  <si>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</si>
  <si>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</si>
  <si>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</si>
  <si>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</si>
  <si>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</si>
  <si>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</si>
  <si>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</si>
  <si>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</si>
  <si>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</si>
  <si>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</si>
  <si>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</si>
  <si>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</si>
  <si>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</si>
  <si>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</si>
  <si>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</si>
  <si>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</si>
  <si>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</si>
  <si>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</si>
  <si>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</si>
  <si>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</si>
  <si>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</si>
  <si>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</si>
  <si>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</si>
  <si>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</si>
  <si>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</si>
  <si>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</si>
  <si>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</si>
  <si>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</si>
  <si>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</si>
  <si>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</si>
  <si>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</si>
  <si>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</si>
  <si>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</si>
  <si>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</si>
  <si>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</si>
  <si>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</si>
  <si>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</si>
  <si>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</si>
  <si>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</si>
  <si>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</si>
  <si>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</si>
  <si>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</si>
  <si>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</si>
  <si>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</si>
  <si>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</si>
  <si>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</si>
  <si>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</si>
  <si>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</si>
  <si>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</si>
  <si>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</si>
  <si>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</si>
  <si>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</si>
  <si>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</si>
  <si>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</si>
  <si>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</si>
  <si>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</si>
  <si>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</si>
  <si>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</si>
  <si>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</si>
  <si>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</si>
  <si>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</si>
  <si>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</si>
  <si>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</si>
  <si>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</si>
  <si>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</si>
  <si>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</si>
  <si>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</si>
  <si>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</si>
  <si>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</si>
  <si>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</si>
  <si>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</si>
  <si>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</si>
  <si>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</si>
  <si>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</si>
  <si>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</si>
  <si>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</si>
  <si>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</si>
  <si>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</si>
  <si>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</si>
  <si>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</si>
  <si>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</si>
  <si>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</si>
  <si>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</si>
  <si>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</si>
  <si>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</si>
  <si>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</si>
  <si>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</si>
  <si>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</si>
  <si>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</si>
  <si>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</si>
  <si>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</si>
  <si>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</si>
  <si>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</si>
  <si>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</si>
  <si>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</si>
  <si>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</si>
  <si>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</si>
  <si>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</si>
  <si>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</si>
  <si>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</si>
  <si>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</si>
  <si>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</si>
  <si>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</si>
  <si>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</si>
  <si>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</si>
  <si>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</si>
  <si>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</si>
  <si>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</si>
  <si>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</si>
  <si>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</si>
  <si>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</si>
  <si>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</si>
  <si>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</si>
  <si>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</si>
  <si>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</si>
  <si>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</si>
  <si>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</si>
  <si>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</si>
  <si>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</si>
  <si>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</si>
  <si>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</si>
  <si>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</si>
  <si>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</si>
  <si>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</si>
  <si>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</si>
  <si>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</si>
  <si>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</si>
  <si>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</si>
  <si>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</si>
  <si>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</si>
  <si>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</si>
  <si>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</si>
  <si>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</si>
  <si>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</si>
  <si>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</si>
  <si>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</si>
  <si>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</si>
  <si>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</si>
  <si>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</si>
  <si>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</si>
  <si>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</si>
  <si>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</si>
  <si>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</si>
  <si>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</si>
  <si>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</si>
  <si>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</si>
  <si>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</si>
  <si>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</si>
  <si>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</si>
  <si>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</si>
  <si>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</si>
  <si>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</si>
  <si>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</si>
  <si>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</si>
  <si>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</si>
  <si>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</si>
  <si>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</si>
  <si>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</si>
  <si>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</si>
  <si>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</si>
  <si>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</si>
  <si>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</si>
  <si>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</si>
  <si>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</si>
  <si>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</si>
  <si>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</si>
  <si>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</si>
  <si>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</si>
  <si>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</si>
  <si>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</si>
  <si>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</si>
  <si>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</si>
  <si>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</si>
  <si>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</si>
  <si>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</si>
  <si>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</si>
  <si>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</si>
  <si>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</si>
  <si>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</si>
  <si>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</si>
  <si>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</si>
  <si>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</si>
  <si>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</si>
  <si>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</si>
  <si>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</si>
  <si>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</si>
  <si>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</si>
  <si>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</si>
  <si>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</si>
  <si>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</si>
  <si>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</si>
  <si>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</si>
  <si>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</si>
  <si>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</si>
  <si>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</si>
  <si>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</si>
  <si>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</si>
  <si>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</si>
  <si>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</si>
  <si>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</si>
  <si>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</si>
  <si>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</si>
  <si>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</si>
  <si>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</si>
  <si>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</si>
  <si>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</si>
  <si>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</si>
  <si>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</si>
  <si>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</si>
  <si>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</si>
  <si>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</si>
  <si>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</si>
  <si>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</si>
  <si>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</si>
  <si>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</si>
  <si>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</si>
  <si>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</si>
  <si>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</si>
  <si>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</si>
  <si>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</si>
  <si>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</si>
  <si>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</si>
  <si>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</si>
  <si>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</si>
  <si>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</si>
  <si>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</si>
  <si>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</si>
  <si>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</si>
  <si>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</si>
  <si>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</si>
  <si>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</si>
  <si>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</si>
  <si>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</si>
  <si>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</si>
  <si>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</si>
  <si>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</si>
  <si>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</si>
  <si>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</si>
  <si>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</si>
  <si>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</si>
  <si>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</si>
  <si>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</si>
  <si>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</si>
  <si>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</si>
  <si>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</si>
  <si>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</si>
  <si>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</si>
  <si>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</si>
  <si>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</si>
  <si>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</si>
  <si>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</si>
  <si>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</si>
  <si>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</si>
  <si>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</si>
  <si>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</si>
  <si>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</si>
  <si>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</si>
  <si>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</si>
  <si>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</si>
  <si>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</si>
  <si>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</si>
  <si>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</si>
  <si>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</si>
  <si>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</si>
  <si>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</si>
  <si>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</si>
  <si>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</si>
  <si>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</si>
  <si>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</si>
  <si>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</si>
  <si>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</si>
  <si>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</si>
  <si>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</si>
  <si>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</si>
  <si>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</si>
  <si>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</si>
  <si>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</si>
  <si>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</si>
  <si>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</si>
  <si>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</si>
  <si>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</si>
  <si>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</si>
  <si>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</si>
  <si>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</si>
  <si>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</si>
  <si>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</si>
  <si>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</si>
  <si>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</si>
  <si>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</si>
  <si>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</si>
  <si>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</si>
  <si>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</si>
  <si>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</si>
  <si>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</si>
  <si>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</si>
  <si>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</si>
  <si>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</si>
  <si>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</si>
  <si>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</si>
  <si>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</si>
  <si>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</si>
  <si>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</si>
  <si>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</si>
  <si>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</si>
  <si>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</si>
  <si>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</si>
  <si>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</si>
  <si>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</si>
  <si>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</si>
  <si>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</si>
  <si>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</si>
  <si>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</si>
  <si>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</si>
  <si>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</si>
  <si>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</si>
  <si>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</si>
  <si>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</si>
  <si>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</si>
  <si>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</si>
  <si>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</si>
  <si>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</si>
  <si>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</si>
  <si>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</si>
  <si>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</si>
  <si>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</si>
  <si>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</si>
  <si>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</si>
  <si>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</si>
  <si>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</si>
  <si>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</si>
  <si>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</si>
  <si>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</si>
  <si>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</si>
  <si>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</si>
  <si>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</si>
  <si>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</si>
  <si>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</si>
  <si>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</si>
  <si>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</si>
  <si>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</si>
  <si>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</si>
  <si>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</si>
  <si>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</si>
  <si>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</si>
  <si>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</si>
  <si>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</si>
  <si>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</si>
  <si>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</si>
  <si>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</si>
  <si>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</si>
  <si>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</si>
  <si>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</si>
  <si>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</si>
  <si>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</si>
  <si>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</si>
  <si>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</si>
  <si>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</si>
  <si>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</si>
  <si>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</si>
  <si>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</si>
  <si>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</si>
  <si>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</si>
  <si>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</si>
  <si>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</si>
  <si>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</si>
  <si>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</si>
  <si>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</si>
  <si>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</si>
  <si>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</si>
  <si>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</si>
  <si>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</si>
  <si>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</si>
  <si>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</si>
  <si>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</si>
  <si>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</si>
  <si>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</si>
  <si>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</si>
  <si>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</si>
  <si>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</si>
  <si>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</si>
  <si>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</si>
  <si>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</si>
  <si>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</si>
  <si>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</si>
  <si>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</si>
  <si>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</si>
  <si>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</si>
  <si>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</si>
  <si>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</si>
  <si>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</si>
  <si>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</si>
  <si>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</si>
  <si>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</si>
  <si>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</si>
  <si>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</si>
  <si>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</si>
  <si>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</si>
  <si>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</si>
  <si>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</si>
  <si>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</si>
  <si>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</si>
  <si>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</si>
  <si>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</si>
  <si>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</si>
  <si>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</si>
  <si>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</si>
  <si>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</si>
  <si>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</si>
  <si>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</si>
  <si>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</si>
  <si>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</si>
  <si>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</si>
  <si>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</si>
  <si>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</si>
  <si>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</si>
  <si>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</si>
  <si>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</si>
  <si>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</si>
  <si>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</si>
  <si>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</si>
  <si>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</si>
  <si>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</si>
  <si>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</si>
  <si>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</si>
  <si>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</si>
  <si>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</si>
  <si>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</si>
  <si>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</si>
  <si>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</si>
  <si>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</si>
  <si>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</si>
  <si>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</si>
  <si>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</si>
  <si>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</si>
  <si>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</si>
  <si>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</si>
  <si>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</si>
  <si>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</si>
  <si>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</si>
  <si>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</si>
  <si>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</si>
  <si>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</si>
  <si>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</si>
  <si>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</si>
  <si>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</si>
  <si>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</si>
  <si>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</si>
  <si>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</si>
  <si>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</si>
  <si>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</si>
  <si>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</si>
  <si>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</si>
  <si>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</si>
  <si>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</si>
  <si>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</si>
  <si>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</si>
  <si>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</si>
  <si>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</si>
  <si>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</si>
  <si>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</si>
  <si>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</si>
  <si>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</si>
  <si>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</si>
  <si>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</si>
  <si>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</si>
  <si>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</si>
  <si>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</si>
  <si>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</si>
  <si>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</si>
  <si>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</si>
  <si>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</si>
  <si>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</si>
  <si>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</si>
  <si>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</si>
  <si>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</si>
  <si>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</si>
  <si>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</si>
  <si>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</si>
  <si>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</si>
  <si>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</si>
  <si>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</si>
  <si>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</si>
  <si>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</si>
  <si>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</si>
  <si>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</si>
  <si>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</si>
  <si>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</si>
  <si>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</si>
  <si>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</si>
  <si>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</si>
  <si>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</si>
  <si>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</si>
  <si>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</si>
  <si>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</si>
  <si>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</si>
  <si>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</si>
  <si>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</si>
  <si>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</si>
  <si>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</si>
  <si>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</si>
  <si>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</si>
  <si>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</si>
  <si>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</si>
  <si>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</si>
  <si>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</si>
  <si>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</si>
  <si>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</si>
  <si>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</si>
  <si>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</si>
  <si>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</si>
  <si>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</si>
  <si>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</si>
  <si>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</si>
  <si>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</si>
  <si>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</si>
  <si>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</si>
  <si>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</si>
  <si>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</si>
  <si>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</si>
  <si>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</si>
  <si>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</si>
  <si>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</si>
  <si>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</si>
  <si>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</si>
  <si>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</si>
  <si>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</si>
  <si>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</si>
  <si>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</si>
  <si>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</si>
  <si>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</si>
  <si>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</si>
  <si>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</si>
  <si>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</si>
  <si>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</si>
  <si>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</si>
  <si>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</si>
  <si>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</si>
  <si>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</si>
  <si>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</si>
  <si>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</si>
  <si>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</si>
  <si>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</si>
  <si>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</si>
  <si>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</si>
  <si>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</si>
  <si>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</si>
  <si>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</si>
  <si>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</si>
  <si>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</si>
  <si>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</si>
  <si>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</si>
  <si>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</si>
  <si>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</si>
  <si>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</si>
  <si>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</si>
  <si>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</si>
  <si>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</si>
  <si>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</si>
  <si>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</si>
  <si>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</si>
  <si>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</si>
  <si>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</si>
  <si>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</si>
  <si>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</si>
  <si>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</si>
  <si>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</si>
  <si>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</si>
  <si>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</si>
  <si>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</si>
  <si>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</si>
  <si>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</si>
  <si>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</si>
  <si>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</si>
  <si>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</si>
  <si>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</si>
  <si>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</si>
  <si>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</si>
  <si>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</si>
  <si>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</si>
  <si>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</si>
  <si>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</si>
  <si>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</si>
  <si>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</si>
  <si>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</si>
  <si>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</si>
  <si>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</si>
  <si>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</si>
  <si>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</si>
  <si>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</si>
  <si>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</si>
  <si>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</si>
  <si>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</si>
  <si>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</si>
  <si>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</si>
  <si>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</si>
  <si>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</si>
  <si>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</si>
  <si>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</si>
  <si>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</si>
  <si>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</si>
  <si>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</si>
  <si>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</si>
  <si>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</si>
  <si>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</si>
  <si>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</si>
  <si>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</si>
  <si>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</si>
  <si>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</si>
  <si>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</si>
  <si>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</si>
  <si>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</si>
  <si>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</si>
  <si>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</si>
  <si>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</si>
  <si>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</si>
  <si>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</si>
  <si>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</si>
  <si>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</si>
  <si>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</si>
  <si>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</si>
  <si>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</si>
  <si>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</si>
  <si>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</si>
  <si>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</si>
  <si>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</si>
  <si>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</si>
  <si>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</si>
  <si>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</si>
  <si>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</si>
  <si>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</si>
  <si>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</si>
  <si>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</si>
  <si>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</si>
  <si>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</si>
  <si>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</si>
  <si>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</si>
  <si>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</si>
  <si>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</si>
  <si>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</si>
  <si>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</si>
  <si>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</si>
  <si>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</si>
  <si>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</si>
  <si>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</si>
  <si>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</si>
  <si>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</si>
  <si>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</si>
  <si>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</si>
  <si>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</si>
  <si>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</si>
  <si>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</si>
  <si>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</si>
  <si>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</si>
  <si>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</si>
  <si>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</si>
  <si>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</si>
  <si>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</si>
  <si>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</si>
  <si>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</si>
  <si>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</si>
  <si>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</si>
  <si>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</si>
  <si>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</si>
  <si>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</si>
  <si>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</si>
  <si>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</si>
  <si>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</si>
  <si>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</si>
  <si>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</si>
  <si>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</si>
  <si>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</si>
  <si>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</si>
  <si>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</si>
  <si>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</si>
  <si>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</si>
  <si>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</si>
  <si>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</si>
  <si>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</si>
  <si>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</si>
  <si>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</si>
  <si>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</si>
  <si>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</si>
  <si>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</si>
  <si>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</si>
  <si>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</si>
  <si>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</si>
  <si>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</si>
  <si>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</si>
  <si>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</si>
  <si>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</si>
  <si>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</si>
  <si>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</si>
  <si>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</si>
  <si>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</si>
  <si>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</si>
  <si>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</si>
  <si>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</si>
  <si>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</si>
  <si>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</si>
  <si>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</si>
  <si>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</si>
  <si>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</si>
  <si>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</si>
  <si>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</si>
  <si>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</si>
  <si>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</si>
  <si>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</si>
  <si>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</si>
  <si>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</si>
  <si>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</si>
  <si>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</si>
  <si>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</si>
  <si>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</si>
  <si>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</si>
  <si>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</si>
  <si>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</si>
  <si>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</si>
  <si>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</si>
  <si>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</si>
  <si>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</si>
  <si>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</si>
  <si>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</si>
  <si>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</si>
  <si>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</si>
  <si>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</si>
  <si>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</si>
  <si>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</si>
  <si>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</si>
  <si>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</si>
  <si>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</si>
  <si>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</si>
  <si>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</si>
  <si>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</si>
  <si>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</si>
  <si>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</si>
  <si>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</si>
  <si>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</si>
  <si>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</si>
  <si>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</si>
  <si>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</si>
  <si>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</si>
  <si>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</si>
  <si>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</si>
  <si>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</si>
  <si>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</si>
  <si>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</si>
  <si>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</si>
  <si>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</si>
  <si>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</si>
  <si>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</si>
  <si>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</si>
  <si>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</si>
  <si>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</si>
  <si>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</si>
  <si>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</si>
  <si>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</si>
  <si>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</si>
  <si>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</si>
  <si>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</si>
  <si>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</si>
  <si>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</si>
  <si>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</si>
  <si>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</si>
  <si>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</si>
  <si>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</si>
  <si>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</si>
  <si>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</si>
  <si>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</si>
  <si>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</si>
  <si>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</si>
  <si>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</si>
  <si>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</si>
  <si>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</si>
  <si>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</si>
  <si>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</si>
  <si>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</si>
  <si>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</si>
  <si>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</si>
  <si>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</si>
  <si>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</si>
  <si>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</si>
  <si>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</si>
  <si>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</si>
  <si>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</si>
  <si>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</si>
  <si>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</si>
  <si>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</si>
  <si>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</si>
  <si>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</si>
  <si>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</si>
  <si>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</si>
  <si>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</si>
  <si>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</si>
  <si>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</si>
  <si>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</si>
  <si>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</si>
  <si>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</si>
  <si>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</si>
  <si>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</si>
  <si>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</si>
  <si>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</si>
  <si>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</si>
  <si>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</si>
  <si>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</si>
  <si>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</si>
  <si>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</si>
  <si>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</si>
  <si>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</si>
  <si>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</si>
  <si>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</si>
  <si>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</si>
  <si>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</si>
  <si>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</si>
  <si>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</si>
  <si>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</si>
  <si>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</si>
  <si>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</si>
  <si>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</si>
  <si>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</si>
  <si>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</si>
  <si>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</si>
  <si>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</si>
  <si>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</si>
  <si>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</si>
  <si>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</si>
  <si>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</si>
  <si>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</si>
  <si>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</si>
  <si>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</si>
  <si>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</si>
  <si>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</si>
  <si>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</si>
  <si>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</si>
  <si>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</si>
  <si>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</si>
  <si>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</si>
  <si>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</si>
  <si>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</si>
  <si>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</si>
  <si>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</si>
  <si>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</si>
  <si>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</si>
  <si>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</si>
  <si>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</si>
  <si>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</si>
  <si>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</si>
  <si>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</si>
  <si>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</si>
  <si>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</si>
  <si>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</si>
  <si>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</si>
  <si>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</si>
  <si>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</si>
  <si>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</si>
  <si>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</si>
  <si>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</si>
  <si>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</si>
  <si>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</si>
  <si>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</si>
  <si>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</si>
  <si>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</si>
  <si>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</si>
  <si>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</si>
  <si>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</si>
  <si>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</si>
  <si>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</si>
  <si>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</si>
  <si>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</si>
  <si>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</si>
  <si>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</si>
  <si>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</si>
  <si>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</si>
  <si>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</si>
  <si>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</si>
  <si>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</si>
  <si>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</si>
  <si>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</si>
  <si>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</si>
  <si>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</si>
  <si>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</si>
  <si>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</si>
  <si>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</si>
  <si>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</si>
  <si>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</si>
  <si>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</si>
  <si>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</si>
  <si>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</si>
  <si>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</si>
  <si>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</si>
  <si>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</si>
  <si>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</si>
  <si>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</si>
  <si>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</si>
  <si>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</si>
  <si>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</si>
  <si>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</si>
  <si>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</si>
  <si>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</si>
  <si>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</si>
  <si>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</si>
  <si>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</si>
  <si>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</si>
  <si>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</si>
  <si>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</si>
  <si>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</si>
  <si>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</si>
  <si>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</si>
  <si>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</si>
  <si>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</si>
  <si>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</si>
  <si>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</si>
  <si>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</si>
  <si>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</si>
  <si>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</si>
  <si>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</si>
  <si>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</si>
  <si>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</si>
  <si>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</si>
  <si>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</si>
  <si>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</si>
  <si>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</si>
  <si>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</si>
  <si>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</si>
  <si>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</si>
  <si>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</si>
  <si>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</si>
  <si>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</si>
  <si>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</si>
  <si>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</si>
  <si>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</si>
  <si>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</si>
  <si>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</si>
  <si>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</si>
  <si>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</si>
  <si>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</si>
  <si>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</si>
  <si>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</si>
  <si>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</si>
  <si>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</si>
  <si>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</si>
  <si>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</si>
  <si>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</si>
  <si>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</si>
  <si>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</si>
  <si>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</si>
  <si>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</si>
  <si>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</si>
  <si>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</si>
  <si>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</si>
  <si>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</si>
  <si>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</si>
  <si>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</si>
  <si>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</si>
  <si>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</si>
  <si>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</si>
  <si>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</si>
  <si>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</si>
  <si>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</si>
  <si>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</si>
  <si>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</si>
  <si>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</si>
  <si>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</si>
  <si>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</si>
  <si>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</si>
  <si>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</si>
  <si>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</si>
  <si>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</si>
  <si>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</si>
  <si>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</si>
  <si>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</si>
  <si>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</si>
  <si>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</si>
  <si>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</si>
  <si>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</si>
  <si>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</si>
  <si>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</si>
  <si>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</si>
  <si>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</si>
  <si>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</si>
  <si>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</si>
  <si>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</si>
  <si>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</si>
  <si>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</si>
  <si>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</si>
  <si>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</si>
  <si>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</si>
  <si>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</si>
  <si>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</si>
  <si>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</si>
  <si>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</si>
  <si>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</si>
  <si>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</si>
  <si>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</si>
  <si>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</si>
  <si>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</si>
  <si>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</si>
  <si>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</si>
  <si>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</si>
  <si>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</si>
  <si>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</si>
  <si>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</si>
  <si>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</si>
  <si>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</si>
  <si>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</si>
  <si>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</si>
  <si>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</si>
  <si>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</si>
  <si>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</si>
  <si>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</si>
  <si>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</si>
  <si>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</si>
  <si>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</si>
  <si>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</si>
  <si>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</si>
  <si>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</si>
  <si>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</si>
  <si>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</si>
  <si>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</si>
  <si>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</si>
  <si>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</si>
  <si>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</si>
  <si>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</si>
  <si>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</si>
  <si>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</si>
  <si>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</si>
  <si>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</si>
  <si>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</si>
  <si>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</si>
  <si>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</si>
  <si>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</si>
  <si>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</si>
  <si>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</si>
  <si>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</si>
  <si>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</si>
  <si>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</si>
  <si>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</si>
  <si>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</si>
  <si>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</si>
  <si>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</si>
  <si>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</si>
  <si>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</si>
  <si>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</si>
  <si>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</si>
  <si>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</si>
  <si>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</si>
  <si>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</si>
  <si>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</si>
  <si>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</si>
  <si>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</si>
  <si>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</si>
  <si>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</si>
  <si>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</si>
  <si>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</si>
  <si>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</si>
  <si>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</si>
  <si>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</si>
  <si>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</si>
  <si>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</si>
  <si>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</si>
  <si>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</si>
  <si>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</si>
  <si>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</si>
  <si>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</si>
  <si>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</si>
  <si>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</si>
  <si>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</si>
  <si>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</si>
  <si>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</si>
  <si>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</si>
  <si>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</si>
  <si>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</si>
  <si>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</si>
  <si>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</si>
  <si>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</si>
  <si>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</si>
  <si>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</si>
  <si>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</si>
  <si>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</si>
  <si>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</si>
  <si>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</si>
  <si>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</si>
  <si>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</si>
  <si>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</si>
  <si>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</si>
  <si>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</si>
  <si>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</si>
  <si>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</si>
  <si>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</si>
  <si>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</si>
  <si>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</si>
  <si>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</si>
  <si>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</si>
  <si>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</si>
  <si>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</si>
  <si>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</si>
  <si>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</si>
  <si>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</si>
  <si>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</si>
  <si>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</si>
  <si>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</si>
  <si>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</si>
  <si>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</si>
  <si>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</si>
  <si>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</si>
  <si>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</si>
  <si>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</si>
  <si>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</si>
  <si>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</si>
  <si>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</si>
  <si>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</si>
  <si>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</si>
  <si>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</si>
  <si>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</si>
  <si>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</si>
  <si>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</si>
  <si>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</si>
  <si>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</si>
  <si>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</si>
  <si>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</si>
  <si>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</si>
  <si>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</si>
  <si>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</si>
  <si>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</si>
  <si>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</si>
  <si>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</si>
  <si>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</si>
  <si>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</si>
  <si>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</si>
  <si>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</si>
  <si>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</si>
  <si>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</si>
  <si>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</si>
  <si>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</si>
  <si>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</si>
  <si>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</si>
  <si>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</si>
  <si>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</si>
  <si>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</si>
  <si>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</si>
  <si>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</si>
  <si>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</si>
  <si>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</si>
  <si>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</si>
  <si>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</si>
  <si>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</si>
  <si>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</si>
  <si>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</si>
  <si>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</si>
  <si>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</si>
  <si>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</si>
  <si>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</si>
  <si>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</si>
  <si>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</si>
  <si>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</si>
  <si>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</si>
  <si>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</si>
  <si>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</si>
  <si>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</si>
  <si>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</si>
  <si>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</si>
  <si>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</si>
  <si>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</si>
  <si>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</si>
  <si>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</si>
  <si>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</si>
  <si>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</si>
  <si>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</si>
  <si>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</si>
  <si>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</si>
  <si>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</si>
  <si>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</si>
  <si>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</si>
  <si>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</si>
  <si>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</si>
  <si>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</si>
  <si>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</si>
  <si>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</si>
  <si>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</si>
  <si>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</si>
  <si>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</si>
  <si>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</si>
  <si>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</si>
  <si>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</si>
  <si>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</si>
  <si>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</si>
  <si>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</si>
  <si>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</si>
  <si>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</si>
  <si>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</si>
  <si>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</si>
  <si>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</si>
  <si>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</si>
  <si>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</si>
  <si>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</si>
  <si>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</si>
  <si>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</si>
  <si>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</si>
  <si>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</si>
  <si>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</si>
  <si>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</si>
  <si>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</si>
  <si>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</si>
  <si>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</si>
  <si>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</si>
  <si>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</si>
  <si>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</si>
  <si>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</si>
  <si>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</si>
  <si>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</si>
  <si>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</si>
  <si>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</si>
  <si>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</si>
  <si>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</si>
  <si>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</si>
  <si>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</si>
  <si>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</si>
  <si>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</si>
  <si>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</si>
  <si>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</si>
  <si>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</si>
  <si>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</si>
  <si>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</si>
  <si>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</si>
  <si>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</si>
  <si>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</si>
  <si>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</si>
  <si>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</si>
  <si>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</si>
  <si>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</si>
  <si>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</si>
  <si>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</si>
  <si>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</si>
  <si>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</si>
  <si>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</si>
  <si>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</si>
  <si>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</si>
  <si>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</si>
  <si>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</si>
  <si>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</si>
  <si>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</si>
  <si>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</si>
  <si>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</si>
  <si>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</si>
  <si>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</si>
  <si>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</si>
  <si>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</si>
  <si>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</si>
  <si>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</si>
  <si>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</si>
  <si>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</si>
  <si>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</si>
  <si>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</si>
  <si>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</si>
  <si>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</si>
  <si>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</si>
  <si>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</si>
  <si>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</si>
  <si>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</si>
  <si>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</si>
  <si>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</si>
  <si>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</si>
  <si>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</si>
  <si>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</si>
  <si>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</si>
  <si>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</si>
  <si>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</si>
  <si>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</si>
  <si>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</si>
  <si>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</si>
  <si>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</si>
  <si>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</si>
  <si>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</si>
  <si>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</si>
  <si>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</si>
  <si>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</si>
  <si>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</si>
  <si>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</si>
  <si>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</si>
  <si>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</si>
  <si>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</si>
  <si>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</si>
  <si>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</si>
  <si>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</si>
  <si>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</si>
  <si>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</si>
  <si>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</si>
  <si>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</si>
  <si>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</si>
  <si>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</si>
  <si>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</si>
  <si>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</si>
  <si>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</si>
  <si>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</si>
  <si>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</si>
  <si>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</si>
  <si>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</si>
  <si>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</si>
  <si>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</si>
  <si>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</si>
  <si>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</si>
  <si>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</si>
  <si>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</si>
  <si>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</si>
  <si>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</si>
  <si>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</si>
  <si>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</si>
  <si>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</si>
  <si>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</si>
  <si>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</si>
  <si>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</si>
  <si>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</si>
  <si>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</si>
  <si>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</si>
  <si>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</si>
  <si>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</si>
  <si>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</si>
  <si>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</si>
  <si>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</si>
  <si>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</si>
  <si>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</si>
  <si>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</si>
  <si>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</si>
  <si>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</si>
  <si>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</si>
  <si>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</si>
  <si>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</si>
  <si>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</si>
  <si>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</si>
  <si>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</si>
  <si>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</si>
  <si>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</si>
  <si>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</si>
  <si>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</si>
  <si>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</si>
  <si>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</si>
  <si>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</si>
  <si>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</si>
  <si>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</si>
  <si>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</si>
  <si>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</si>
  <si>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</si>
  <si>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</si>
  <si>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</si>
  <si>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</si>
  <si>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</si>
  <si>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</si>
  <si>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</si>
  <si>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</si>
  <si>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</si>
  <si>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</si>
  <si>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</si>
  <si>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</si>
  <si>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</si>
  <si>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</si>
  <si>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</si>
  <si>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</si>
  <si>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</si>
  <si>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</si>
  <si>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</si>
  <si>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</si>
  <si>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</si>
  <si>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</si>
  <si>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</si>
  <si>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</si>
  <si>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</si>
  <si>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</si>
  <si>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</si>
  <si>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</si>
  <si>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</si>
  <si>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</si>
  <si>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</si>
  <si>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</si>
  <si>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</si>
  <si>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</si>
  <si>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</si>
  <si>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</si>
  <si>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</si>
  <si>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</si>
  <si>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</si>
  <si>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</si>
  <si>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</si>
  <si>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</si>
  <si>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</si>
  <si>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</si>
  <si>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</si>
  <si>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</si>
  <si>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</si>
  <si>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</si>
  <si>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</si>
  <si>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</si>
  <si>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</si>
  <si>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</si>
  <si>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</si>
  <si>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</si>
  <si>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</si>
  <si>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</si>
  <si>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</si>
  <si>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</si>
  <si>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</si>
  <si>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</si>
  <si>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</si>
  <si>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</si>
  <si>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</si>
  <si>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</si>
  <si>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</si>
  <si>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</si>
  <si>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</si>
  <si>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</si>
  <si>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</si>
  <si>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</si>
  <si>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</si>
  <si>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</si>
  <si>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</si>
  <si>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</si>
  <si>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</si>
  <si>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</si>
  <si>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</si>
  <si>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</si>
  <si>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</si>
  <si>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</si>
  <si>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</si>
  <si>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</si>
  <si>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</si>
  <si>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</si>
  <si>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</si>
  <si>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</si>
  <si>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</si>
  <si>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</si>
  <si>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</si>
  <si>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</si>
  <si>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</si>
  <si>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</si>
  <si>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</si>
  <si>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</si>
  <si>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</si>
  <si>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</si>
  <si>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</si>
  <si>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</si>
  <si>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</si>
  <si>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</si>
  <si>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</si>
  <si>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</si>
  <si>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</si>
  <si>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</si>
  <si>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</si>
  <si>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</si>
  <si>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</si>
  <si>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</si>
  <si>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</si>
  <si>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</si>
  <si>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</si>
  <si>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</si>
  <si>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</si>
  <si>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</si>
  <si>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</si>
  <si>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</si>
  <si>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</si>
  <si>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</si>
  <si>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</si>
  <si>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</si>
  <si>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</si>
  <si>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</si>
  <si>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</si>
  <si>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</si>
  <si>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</si>
  <si>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</si>
  <si>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</si>
  <si>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</si>
  <si>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</si>
  <si>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</si>
  <si>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</si>
  <si>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</si>
  <si>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</si>
  <si>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</si>
  <si>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</si>
  <si>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</si>
  <si>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</si>
  <si>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</si>
  <si>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</si>
  <si>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</si>
  <si>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</si>
  <si>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</si>
  <si>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</si>
  <si>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</si>
  <si>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</si>
  <si>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</si>
  <si>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</si>
  <si>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</si>
  <si>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</si>
  <si>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</si>
  <si>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</si>
  <si>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</si>
  <si>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</si>
  <si>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</si>
  <si>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</si>
  <si>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</si>
  <si>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</si>
  <si>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</si>
  <si>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</si>
  <si>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</si>
  <si>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</si>
  <si>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</si>
  <si>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</si>
  <si>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</si>
  <si>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</si>
  <si>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</si>
  <si>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</si>
  <si>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</si>
  <si>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</si>
  <si>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</si>
  <si>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</si>
  <si>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</si>
  <si>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</si>
  <si>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</si>
  <si>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</si>
  <si>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</si>
  <si>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</si>
  <si>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</si>
  <si>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</si>
  <si>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</si>
  <si>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</si>
  <si>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</si>
  <si>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</si>
  <si>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</si>
  <si>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</si>
  <si>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</si>
  <si>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</si>
  <si>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</si>
  <si>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</si>
  <si>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</si>
  <si>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</si>
  <si>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</si>
  <si>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</si>
  <si>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</si>
  <si>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</si>
  <si>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</si>
  <si>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</si>
  <si>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</si>
  <si>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</si>
  <si>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</si>
  <si>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</si>
  <si>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</si>
  <si>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</si>
  <si>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</si>
  <si>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</si>
  <si>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</si>
  <si>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</si>
  <si>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</si>
  <si>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</si>
  <si>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</si>
  <si>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</si>
  <si>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</si>
  <si>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</si>
  <si>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</si>
  <si>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</si>
  <si>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</si>
  <si>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</si>
  <si>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</si>
  <si>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</si>
  <si>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</si>
  <si>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</si>
  <si>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</si>
  <si>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</si>
  <si>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</si>
  <si>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</si>
  <si>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</si>
  <si>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</si>
  <si>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</si>
  <si>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</si>
  <si>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</si>
  <si>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</si>
  <si>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</si>
  <si>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</si>
  <si>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</si>
  <si>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</si>
  <si>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</si>
  <si>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</si>
  <si>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</si>
  <si>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</si>
  <si>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</si>
  <si>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</si>
  <si>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</si>
  <si>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</si>
  <si>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</si>
  <si>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</si>
  <si>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</si>
  <si>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</si>
  <si>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</si>
  <si>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</si>
  <si>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</si>
  <si>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</si>
  <si>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</si>
  <si>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</si>
  <si>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</si>
  <si>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</si>
  <si>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</si>
  <si>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</si>
  <si>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</si>
  <si>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</si>
  <si>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</si>
  <si>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</si>
  <si>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</si>
  <si>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</si>
  <si>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</si>
  <si>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</si>
  <si>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</si>
  <si>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</si>
  <si>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</si>
  <si>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</si>
  <si>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</si>
  <si>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</si>
  <si>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</si>
  <si>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</si>
  <si>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</si>
  <si>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</si>
  <si>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</si>
  <si>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</si>
  <si>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</si>
  <si>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</si>
  <si>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</si>
  <si>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</si>
  <si>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</si>
  <si>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</si>
  <si>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</si>
  <si>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</si>
  <si>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</si>
  <si>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</si>
  <si>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</si>
  <si>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</si>
  <si>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</si>
  <si>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</si>
  <si>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</si>
  <si>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</si>
  <si>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</si>
  <si>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</si>
  <si>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</si>
  <si>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</si>
  <si>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</si>
  <si>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</si>
  <si>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</si>
  <si>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</si>
  <si>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</si>
  <si>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</si>
  <si>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</si>
  <si>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</si>
  <si>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</si>
  <si>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</si>
  <si>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</si>
  <si>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</si>
  <si>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</si>
  <si>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</si>
  <si>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</si>
  <si>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</si>
  <si>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</si>
  <si>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</si>
  <si>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</si>
  <si>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</si>
  <si>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</si>
  <si>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</si>
  <si>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</si>
  <si>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</si>
  <si>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</si>
  <si>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</si>
  <si>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</si>
  <si>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</si>
  <si>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</si>
  <si>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</si>
  <si>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</si>
  <si>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</si>
  <si>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</si>
  <si>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</si>
  <si>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</si>
  <si>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</si>
  <si>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</si>
  <si>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</si>
  <si>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</si>
  <si>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</si>
  <si>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</si>
  <si>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</si>
  <si>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</si>
  <si>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</si>
  <si>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</si>
  <si>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</si>
  <si>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</si>
  <si>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</si>
  <si>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</si>
  <si>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</si>
  <si>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</si>
  <si>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</si>
  <si>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</si>
  <si>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</si>
  <si>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</si>
  <si>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</si>
  <si>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</si>
  <si>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</si>
  <si>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</si>
  <si>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</si>
  <si>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</si>
  <si>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</si>
  <si>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</si>
  <si>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</si>
  <si>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</si>
  <si>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</si>
  <si>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</si>
  <si>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</si>
  <si>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</si>
  <si>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</si>
  <si>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</si>
  <si>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</si>
  <si>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</si>
  <si>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</si>
  <si>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</si>
  <si>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</si>
  <si>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</si>
  <si>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</si>
  <si>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</si>
  <si>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</si>
  <si>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</si>
  <si>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</si>
  <si>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</si>
  <si>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</si>
  <si>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</si>
  <si>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</si>
  <si>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</si>
  <si>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</si>
  <si>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</si>
  <si>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</si>
  <si>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</si>
  <si>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</si>
  <si>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</si>
  <si>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</si>
  <si>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</si>
  <si>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</si>
  <si>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</si>
  <si>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</si>
  <si>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</si>
  <si>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</si>
  <si>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</si>
  <si>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</si>
  <si>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</si>
  <si>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</si>
  <si>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</si>
  <si>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</si>
  <si>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</si>
  <si>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</si>
  <si>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</si>
  <si>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</si>
  <si>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</si>
  <si>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</si>
  <si>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</si>
  <si>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</si>
  <si>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</si>
  <si>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</si>
  <si>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</si>
  <si>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</si>
  <si>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</si>
  <si>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</si>
  <si>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</si>
  <si>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</si>
  <si>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</si>
  <si>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</si>
  <si>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</si>
  <si>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</si>
  <si>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</si>
  <si>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</si>
  <si>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</si>
  <si>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</si>
  <si>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</si>
  <si>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</si>
  <si>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</si>
  <si>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</si>
  <si>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</si>
  <si>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</si>
  <si>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</si>
  <si>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</si>
  <si>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</si>
  <si>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</si>
  <si>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</si>
  <si>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</si>
  <si>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</si>
  <si>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</si>
  <si>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</si>
  <si>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</si>
  <si>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</si>
  <si>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</si>
  <si>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</si>
  <si>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</si>
  <si>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</si>
  <si>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</si>
  <si>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</si>
  <si>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</si>
  <si>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</si>
  <si>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</si>
  <si>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</si>
  <si>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</si>
  <si>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</si>
  <si>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</si>
  <si>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</si>
  <si>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</si>
  <si>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</si>
  <si>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</si>
  <si>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</si>
  <si>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</si>
  <si>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</si>
  <si>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</si>
  <si>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</si>
  <si>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</si>
  <si>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</si>
  <si>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</si>
  <si>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</si>
  <si>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</si>
  <si>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</si>
  <si>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</si>
  <si>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</si>
  <si>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</si>
  <si>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</si>
  <si>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</si>
  <si>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</si>
  <si>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</si>
  <si>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</si>
  <si>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</si>
  <si>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</si>
  <si>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</si>
  <si>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</si>
  <si>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</si>
  <si>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</si>
  <si>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</si>
  <si>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</si>
  <si>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</si>
  <si>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</si>
  <si>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</si>
  <si>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</si>
  <si>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</si>
  <si>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</si>
  <si>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</si>
  <si>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</si>
  <si>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</si>
  <si>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</si>
  <si>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</si>
  <si>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</si>
  <si>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</si>
  <si>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</si>
  <si>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</si>
  <si>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</si>
  <si>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</si>
  <si>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</si>
  <si>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</si>
  <si>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</si>
  <si>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</si>
  <si>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</si>
  <si>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</si>
  <si>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</si>
  <si>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</si>
  <si>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</si>
  <si>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</si>
  <si>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</si>
  <si>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</si>
  <si>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</si>
  <si>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</si>
  <si>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</si>
  <si>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</si>
  <si>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</si>
  <si>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</si>
  <si>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</si>
  <si>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</si>
  <si>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</si>
  <si>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</si>
  <si>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</si>
  <si>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</si>
  <si>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</si>
  <si>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</si>
  <si>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</si>
  <si>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</si>
  <si>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</si>
  <si>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</si>
  <si>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</si>
  <si>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</si>
  <si>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</si>
  <si>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</si>
  <si>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</si>
  <si>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</si>
  <si>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</si>
  <si>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</si>
  <si>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</si>
  <si>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</si>
  <si>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</si>
  <si>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</si>
  <si>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</si>
  <si>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</si>
  <si>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</si>
  <si>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</si>
  <si>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</si>
  <si>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</si>
  <si>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</si>
  <si>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</si>
  <si>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</si>
  <si>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</si>
  <si>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</si>
  <si>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</si>
  <si>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</si>
  <si>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</si>
  <si>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</si>
  <si>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</si>
  <si>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</si>
  <si>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</si>
  <si>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</si>
  <si>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</si>
  <si>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</si>
  <si>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</si>
  <si>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</si>
  <si>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</si>
  <si>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</si>
  <si>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</si>
  <si>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</si>
  <si>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</si>
  <si>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</si>
  <si>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</si>
  <si>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</si>
  <si>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</si>
  <si>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</si>
  <si>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</si>
  <si>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</si>
  <si>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</si>
  <si>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</si>
  <si>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</si>
  <si>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</si>
  <si>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</si>
  <si>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</si>
  <si>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</si>
  <si>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</si>
  <si>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</si>
  <si>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</si>
  <si>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</si>
  <si>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</si>
  <si>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</si>
  <si>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</si>
  <si>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</si>
  <si>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</si>
  <si>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</si>
  <si>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</si>
  <si>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</si>
  <si>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</si>
  <si>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</si>
  <si>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</si>
  <si>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</si>
  <si>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</si>
  <si>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</si>
  <si>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</si>
  <si>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</si>
  <si>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</si>
  <si>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</si>
  <si>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</si>
  <si>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</si>
  <si>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</si>
  <si>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</si>
  <si>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</si>
  <si>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</si>
  <si>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</si>
  <si>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</si>
  <si>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</si>
  <si>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</si>
  <si>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</si>
  <si>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</si>
  <si>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</si>
  <si>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</si>
  <si>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</si>
  <si>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</si>
  <si>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</si>
  <si>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</si>
  <si>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</si>
  <si>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</si>
  <si>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</si>
  <si>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</si>
  <si>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</si>
  <si>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</si>
  <si>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</si>
  <si>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</si>
  <si>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</si>
  <si>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</si>
  <si>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</si>
  <si>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</si>
  <si>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</si>
  <si>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</si>
  <si>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</si>
  <si>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</si>
  <si>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</si>
  <si>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</si>
  <si>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</si>
  <si>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</si>
  <si>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</si>
  <si>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</si>
  <si>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</si>
  <si>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</si>
  <si>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</si>
  <si>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</si>
  <si>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</si>
  <si>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</si>
  <si>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</si>
  <si>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</si>
  <si>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</si>
  <si>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</si>
  <si>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</si>
  <si>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</si>
  <si>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</si>
  <si>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</si>
  <si>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</si>
  <si>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</si>
  <si>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</si>
  <si>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</si>
  <si>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</si>
  <si>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</si>
  <si>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</si>
  <si>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</si>
  <si>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</si>
  <si>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</si>
  <si>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</si>
  <si>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</si>
  <si>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</si>
  <si>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</si>
  <si>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</si>
  <si>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</si>
  <si>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</si>
  <si>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</si>
  <si>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</si>
  <si>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</si>
  <si>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</si>
  <si>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</si>
  <si>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</si>
  <si>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</si>
  <si>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</si>
  <si>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</si>
  <si>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</si>
  <si>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</si>
  <si>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</si>
  <si>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</si>
  <si>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</si>
  <si>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</si>
  <si>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</si>
  <si>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</si>
  <si>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</si>
  <si>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</si>
  <si>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</si>
  <si>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</si>
  <si>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</si>
  <si>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</si>
  <si>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</si>
  <si>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</si>
  <si>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</si>
  <si>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</si>
  <si>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</si>
  <si>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</si>
  <si>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</si>
  <si>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</si>
  <si>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</si>
  <si>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</si>
  <si>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</si>
  <si>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</si>
  <si>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</si>
  <si>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</si>
  <si>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</si>
  <si>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</si>
  <si>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</si>
  <si>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</si>
  <si>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</si>
  <si>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</si>
  <si>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</si>
  <si>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</si>
  <si>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</si>
  <si>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</si>
  <si>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</si>
  <si>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</si>
  <si>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</si>
  <si>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</si>
  <si>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</si>
  <si>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</si>
  <si>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</si>
  <si>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</si>
  <si>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</si>
  <si>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</si>
  <si>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</si>
  <si>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</si>
  <si>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</si>
  <si>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</si>
  <si>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</si>
  <si>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</si>
  <si>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</si>
  <si>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</si>
  <si>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</si>
  <si>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</si>
  <si>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</si>
  <si>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</si>
  <si>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</si>
  <si>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</si>
  <si>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</si>
  <si>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</si>
  <si>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</si>
  <si>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</si>
  <si>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</si>
  <si>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</si>
  <si>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</si>
  <si>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</si>
  <si>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</si>
  <si>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</si>
  <si>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</si>
  <si>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</si>
  <si>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</si>
  <si>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</si>
  <si>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</si>
  <si>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</si>
  <si>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</si>
  <si>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</si>
  <si>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</si>
  <si>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</si>
  <si>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</si>
  <si>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</si>
  <si>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</si>
  <si>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</si>
  <si>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</si>
  <si>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</si>
  <si>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</si>
  <si>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</si>
  <si>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</si>
  <si>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</si>
  <si>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</si>
  <si>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</si>
  <si>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</si>
  <si>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</si>
  <si>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</si>
  <si>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</si>
  <si>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</si>
  <si>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</si>
  <si>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</si>
  <si>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</si>
  <si>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</si>
  <si>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</si>
  <si>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</si>
  <si>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</si>
  <si>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</si>
  <si>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</si>
  <si>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</si>
  <si>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</si>
  <si>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</si>
  <si>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</si>
  <si>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</si>
  <si>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</si>
  <si>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</si>
  <si>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</si>
  <si>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</si>
  <si>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</si>
  <si>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</si>
  <si>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</si>
  <si>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</si>
  <si>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</si>
  <si>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</si>
  <si>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</si>
  <si>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</si>
  <si>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</si>
  <si>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</si>
  <si>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</si>
  <si>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</si>
  <si>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</si>
  <si>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</si>
  <si>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</si>
  <si>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</si>
  <si>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</si>
  <si>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</si>
  <si>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</si>
  <si>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</si>
  <si>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</si>
  <si>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</si>
  <si>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</si>
  <si>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</si>
  <si>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</si>
  <si>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</si>
  <si>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</si>
  <si>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</si>
  <si>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</si>
  <si>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</si>
  <si>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</si>
  <si>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</si>
  <si>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</si>
  <si>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</si>
  <si>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</si>
  <si>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</si>
  <si>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</si>
  <si>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</si>
  <si>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</si>
  <si>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</si>
  <si>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</si>
  <si>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</si>
  <si>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</si>
  <si>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</si>
  <si>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</si>
  <si>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</si>
  <si>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</si>
  <si>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</si>
  <si>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</si>
  <si>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</si>
  <si>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</si>
  <si>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</si>
  <si>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</si>
  <si>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</si>
  <si>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</si>
  <si>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</si>
  <si>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</si>
  <si>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</si>
  <si>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</si>
  <si>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</si>
  <si>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</si>
  <si>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</si>
  <si>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</si>
  <si>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</si>
  <si>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</si>
  <si>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</si>
  <si>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</si>
  <si>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</si>
  <si>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</si>
  <si>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</si>
  <si>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</si>
  <si>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</si>
  <si>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</si>
  <si>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</si>
  <si>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</si>
  <si>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</si>
  <si>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</si>
  <si>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</si>
  <si>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</si>
  <si>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</si>
  <si>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</si>
  <si>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</si>
  <si>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</si>
  <si>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</si>
  <si>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</si>
  <si>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</si>
  <si>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</si>
  <si>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</si>
  <si>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</si>
  <si>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</si>
  <si>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</si>
  <si>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</si>
  <si>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</si>
  <si>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</si>
  <si>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</si>
  <si>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</si>
  <si>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</si>
  <si>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</si>
  <si>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</si>
  <si>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</si>
  <si>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</si>
  <si>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</si>
  <si>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</si>
  <si>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</si>
  <si>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</si>
  <si>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</si>
  <si>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</si>
  <si>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</si>
  <si>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</si>
  <si>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</si>
  <si>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</si>
  <si>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</si>
  <si>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</si>
  <si>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</si>
  <si>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</si>
  <si>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</si>
  <si>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</si>
  <si>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</si>
  <si>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</si>
  <si>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</si>
  <si>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</si>
  <si>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</si>
  <si>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</si>
  <si>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</si>
  <si>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</si>
  <si>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</si>
  <si>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</si>
  <si>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</si>
  <si>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</si>
  <si>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</si>
  <si>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</si>
  <si>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</si>
  <si>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</si>
  <si>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</si>
  <si>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</si>
  <si>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</si>
  <si>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</si>
  <si>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</si>
  <si>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</si>
  <si>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</si>
  <si>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</si>
  <si>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</si>
  <si>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</si>
  <si>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</si>
  <si>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</si>
  <si>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</si>
  <si>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</si>
  <si>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</si>
  <si>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</si>
  <si>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</si>
  <si>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</si>
  <si>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</si>
  <si>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</si>
  <si>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</si>
  <si>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</si>
  <si>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</si>
  <si>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</si>
  <si>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</si>
  <si>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</si>
  <si>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</si>
  <si>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</si>
  <si>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</si>
  <si>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</si>
  <si>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</si>
  <si>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</si>
  <si>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</si>
  <si>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</si>
  <si>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</si>
  <si>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</si>
  <si>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</si>
  <si>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</si>
  <si>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</si>
  <si>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</si>
  <si>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</si>
  <si>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</si>
  <si>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</si>
  <si>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</si>
  <si>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</si>
  <si>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</si>
  <si>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</si>
  <si>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</si>
  <si>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</si>
  <si>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</si>
  <si>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</si>
  <si>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</si>
  <si>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</si>
  <si>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</si>
  <si>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</si>
  <si>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</si>
  <si>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</si>
  <si>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</si>
  <si>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</si>
  <si>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</si>
  <si>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</si>
  <si>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</si>
  <si>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</si>
  <si>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</si>
  <si>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</si>
  <si>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</si>
  <si>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</si>
  <si>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</si>
  <si>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</si>
  <si>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</si>
  <si>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</si>
  <si>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</si>
  <si>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</si>
  <si>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</si>
  <si>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</si>
  <si>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</si>
  <si>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</si>
  <si>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</si>
  <si>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</si>
  <si>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</si>
  <si>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</si>
  <si>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</si>
  <si>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</si>
  <si>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</si>
  <si>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</si>
  <si>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</si>
  <si>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</si>
  <si>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</si>
  <si>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</si>
  <si>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</si>
  <si>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</si>
  <si>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</si>
  <si>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</si>
  <si>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</si>
  <si>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</si>
  <si>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</si>
  <si>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</si>
  <si>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</si>
  <si>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</si>
  <si>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</si>
  <si>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</si>
  <si>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</si>
  <si>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</si>
  <si>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</si>
  <si>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</si>
  <si>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</si>
  <si>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</si>
  <si>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</si>
  <si>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</si>
  <si>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</si>
  <si>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</si>
  <si>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</si>
  <si>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</si>
  <si>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</si>
  <si>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</si>
  <si>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</si>
  <si>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</si>
  <si>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</si>
  <si>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</si>
  <si>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</si>
  <si>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</si>
  <si>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</si>
  <si>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</si>
  <si>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</si>
  <si>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</si>
  <si>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</si>
  <si>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</si>
  <si>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</si>
  <si>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</si>
  <si>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</si>
  <si>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</si>
  <si>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</si>
  <si>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</si>
  <si>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</si>
  <si>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</si>
  <si>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</si>
  <si>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</si>
  <si>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</si>
  <si>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</si>
  <si>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</si>
  <si>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</si>
  <si>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</si>
  <si>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</si>
  <si>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</si>
  <si>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</si>
  <si>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</si>
  <si>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</si>
  <si>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</si>
  <si>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</si>
  <si>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</si>
  <si>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</si>
  <si>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</si>
  <si>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</si>
  <si>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</si>
  <si>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</si>
  <si>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</si>
  <si>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</si>
  <si>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</si>
  <si>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</si>
  <si>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</si>
  <si>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</si>
  <si>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</si>
  <si>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</si>
  <si>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</si>
  <si>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</si>
  <si>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</si>
  <si>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</si>
  <si>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</si>
  <si>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</si>
  <si>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</si>
  <si>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</si>
  <si>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</si>
  <si>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</si>
  <si>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</si>
  <si>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</si>
  <si>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</si>
  <si>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</si>
  <si>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</si>
  <si>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</si>
  <si>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</si>
  <si>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</si>
  <si>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</si>
  <si>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</si>
  <si>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</si>
  <si>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</si>
  <si>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</si>
  <si>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</si>
  <si>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</si>
  <si>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</si>
  <si>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</si>
  <si>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</si>
  <si>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</si>
  <si>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</si>
  <si>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</si>
  <si>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</si>
  <si>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</si>
  <si>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</si>
  <si>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</si>
  <si>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</si>
  <si>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</si>
  <si>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</si>
  <si>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</si>
  <si>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</si>
  <si>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</si>
  <si>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</si>
  <si>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</si>
  <si>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</si>
  <si>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</si>
  <si>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</si>
  <si>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</si>
  <si>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</si>
  <si>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</si>
  <si>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</si>
  <si>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</si>
  <si>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</si>
  <si>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</si>
  <si>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</si>
  <si>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</si>
  <si>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</si>
  <si>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</si>
  <si>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</si>
  <si>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</si>
  <si>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</si>
  <si>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</si>
  <si>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</si>
  <si>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</si>
  <si>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</si>
  <si>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</si>
  <si>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</si>
  <si>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</si>
  <si>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</si>
  <si>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</si>
  <si>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</si>
  <si>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</si>
  <si>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</si>
  <si>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</si>
  <si>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</si>
  <si>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</si>
  <si>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</si>
  <si>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</si>
  <si>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</si>
  <si>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</si>
  <si>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</si>
  <si>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</si>
  <si>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</si>
  <si>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</si>
  <si>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</si>
  <si>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</si>
  <si>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</si>
  <si>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</si>
  <si>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</si>
  <si>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</si>
  <si>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</si>
  <si>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</si>
  <si>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</si>
  <si>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</si>
  <si>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</si>
  <si>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</si>
  <si>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</si>
  <si>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</si>
  <si>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</si>
  <si>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</si>
  <si>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</si>
  <si>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</si>
  <si>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</si>
  <si>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</si>
  <si>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</si>
  <si>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</si>
  <si>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</si>
  <si>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</si>
  <si>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</si>
  <si>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</si>
  <si>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</si>
  <si>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</si>
  <si>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</si>
  <si>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</si>
  <si>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</si>
  <si>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</si>
  <si>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</si>
  <si>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</si>
  <si>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</si>
  <si>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</si>
  <si>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</si>
  <si>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</si>
  <si>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</si>
  <si>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</si>
  <si>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</si>
  <si>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</si>
  <si>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</si>
  <si>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</si>
  <si>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</si>
  <si>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</si>
  <si>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</si>
  <si>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</si>
  <si>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</si>
  <si>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</si>
  <si>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</si>
  <si>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</si>
  <si>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</si>
  <si>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</si>
  <si>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</si>
  <si>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</si>
  <si>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</si>
  <si>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</si>
  <si>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</si>
  <si>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</si>
  <si>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</si>
  <si>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</si>
  <si>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</si>
  <si>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</si>
  <si>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</si>
  <si>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</si>
  <si>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</si>
  <si>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</si>
  <si>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</si>
  <si>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</si>
  <si>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</si>
  <si>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</si>
  <si>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</si>
  <si>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</si>
  <si>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</si>
  <si>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</si>
  <si>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</si>
  <si>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</si>
  <si>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</si>
  <si>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</si>
  <si>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</si>
  <si>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</si>
  <si>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</si>
  <si>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</si>
  <si>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</si>
  <si>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</si>
  <si>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</si>
  <si>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</si>
  <si>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</si>
  <si>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</si>
  <si>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</si>
  <si>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</si>
  <si>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</si>
  <si>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</si>
  <si>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</si>
  <si>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</si>
  <si>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</si>
  <si>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</si>
  <si>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</si>
  <si>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</si>
  <si>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</si>
  <si>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</si>
  <si>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</si>
  <si>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</si>
  <si>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</si>
  <si>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</si>
  <si>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</si>
  <si>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</si>
  <si>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</si>
  <si>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</si>
  <si>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</si>
  <si>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</si>
  <si>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</si>
  <si>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</si>
  <si>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</si>
  <si>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</si>
  <si>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</si>
  <si>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</si>
  <si>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</si>
  <si>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</si>
  <si>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</si>
  <si>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</si>
  <si>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</si>
  <si>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</si>
  <si>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</si>
  <si>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</si>
  <si>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</si>
  <si>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</si>
  <si>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</si>
  <si>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</si>
  <si>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</si>
  <si>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</si>
  <si>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</si>
  <si>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</si>
  <si>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</si>
  <si>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</si>
  <si>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</si>
  <si>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</si>
  <si>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</si>
  <si>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</si>
  <si>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</si>
  <si>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</si>
  <si>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</si>
  <si>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</si>
  <si>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</si>
  <si>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</si>
  <si>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</si>
  <si>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</si>
  <si>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</si>
  <si>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</si>
  <si>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</si>
  <si>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</si>
  <si>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</si>
  <si>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</si>
  <si>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</si>
  <si>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</si>
  <si>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</si>
  <si>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</si>
  <si>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</si>
  <si>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</si>
  <si>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</si>
  <si>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</si>
  <si>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</si>
  <si>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</si>
  <si>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</si>
  <si>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</si>
  <si>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</si>
  <si>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</si>
  <si>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</si>
  <si>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</si>
  <si>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</si>
  <si>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</si>
  <si>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</si>
  <si>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</si>
  <si>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</si>
  <si>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</si>
  <si>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</si>
  <si>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</si>
  <si>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</si>
  <si>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</si>
  <si>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</si>
  <si>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</si>
  <si>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</si>
  <si>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</si>
  <si>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</si>
  <si>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</si>
  <si>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</si>
  <si>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</si>
  <si>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</si>
  <si>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</si>
  <si>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</si>
  <si>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</si>
  <si>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</si>
  <si>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</si>
  <si>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</si>
  <si>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</si>
  <si>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</si>
  <si>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</si>
  <si>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</si>
  <si>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</si>
  <si>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</si>
  <si>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</si>
  <si>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</si>
  <si>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</si>
  <si>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</si>
  <si>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</si>
  <si>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</si>
  <si>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</si>
  <si>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</si>
  <si>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</si>
  <si>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</si>
  <si>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</si>
  <si>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</si>
  <si>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</si>
  <si>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</si>
  <si>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</si>
  <si>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</si>
  <si>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</si>
  <si>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</si>
  <si>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</si>
  <si>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</si>
  <si>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</si>
  <si>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</si>
  <si>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</si>
  <si>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</si>
  <si>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</si>
  <si>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</si>
  <si>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</si>
  <si>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</si>
  <si>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</si>
  <si>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</si>
  <si>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</si>
  <si>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</si>
  <si>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</si>
  <si>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</si>
  <si>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</si>
  <si>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</si>
  <si>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</si>
  <si>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</si>
  <si>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</si>
  <si>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</si>
  <si>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</si>
  <si>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</si>
  <si>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</si>
  <si>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</si>
  <si>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</si>
  <si>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</si>
  <si>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</si>
  <si>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</si>
  <si>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</si>
  <si>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</si>
  <si>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</si>
  <si>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</si>
  <si>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</si>
  <si>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</si>
  <si>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</si>
  <si>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</si>
  <si>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</si>
  <si>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</si>
  <si>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</si>
  <si>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</si>
  <si>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</si>
  <si>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</si>
  <si>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</si>
  <si>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</si>
  <si>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</si>
  <si>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</si>
  <si>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</si>
  <si>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</si>
  <si>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</si>
  <si>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</si>
  <si>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</si>
  <si>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</si>
  <si>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</si>
  <si>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</si>
  <si>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</si>
  <si>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</si>
  <si>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</si>
  <si>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</si>
  <si>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</si>
  <si>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</si>
  <si>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</si>
  <si>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</si>
  <si>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</si>
  <si>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</si>
  <si>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</si>
  <si>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</si>
  <si>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</si>
  <si>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</si>
  <si>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</si>
  <si>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</si>
  <si>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</si>
  <si>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</si>
  <si>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</si>
  <si>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</si>
  <si>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</si>
  <si>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</si>
  <si>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</si>
  <si>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</si>
  <si>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</si>
  <si>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</si>
  <si>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</si>
  <si>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</si>
  <si>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</si>
  <si>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</si>
  <si>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</si>
  <si>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</si>
  <si>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</si>
  <si>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</si>
  <si>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</si>
  <si>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</si>
  <si>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</si>
  <si>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</si>
  <si>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</si>
  <si>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</si>
  <si>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</si>
  <si>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</si>
  <si>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</si>
  <si>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</si>
  <si>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</si>
  <si>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</si>
  <si>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</si>
  <si>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</si>
  <si>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</si>
  <si>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</si>
  <si>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</si>
  <si>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</si>
  <si>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</si>
  <si>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</si>
  <si>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</si>
  <si>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</si>
  <si>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</si>
  <si>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</si>
  <si>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</si>
  <si>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</si>
  <si>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</si>
  <si>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</si>
  <si>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</si>
  <si>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</si>
  <si>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</si>
  <si>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</si>
  <si>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</si>
  <si>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</si>
  <si>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</si>
  <si>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</si>
  <si>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</si>
  <si>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</si>
  <si>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</si>
  <si>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</si>
  <si>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</si>
  <si>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</si>
  <si>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</si>
  <si>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</si>
  <si>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</si>
  <si>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</si>
  <si>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</si>
  <si>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</si>
  <si>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</si>
  <si>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</si>
  <si>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</si>
  <si>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</si>
  <si>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</si>
  <si>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</si>
  <si>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</si>
  <si>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</si>
  <si>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</si>
  <si>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</si>
  <si>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</si>
  <si>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</si>
  <si>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</si>
  <si>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</si>
  <si>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</si>
  <si>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</si>
  <si>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</si>
  <si>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</si>
  <si>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</si>
  <si>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</si>
  <si>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</si>
  <si>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</si>
  <si>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</si>
  <si>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</si>
  <si>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</si>
  <si>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</si>
  <si>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</si>
  <si>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</si>
  <si>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</si>
  <si>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</si>
  <si>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</si>
  <si>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</si>
  <si>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</si>
  <si>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</si>
  <si>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</si>
  <si>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</si>
  <si>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</si>
  <si>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</si>
  <si>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</si>
  <si>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</si>
  <si>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</si>
  <si>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</si>
  <si>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</si>
  <si>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</si>
  <si>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</si>
  <si>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</si>
  <si>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</si>
  <si>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</si>
  <si>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</si>
  <si>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</si>
  <si>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</si>
  <si>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</si>
  <si>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</si>
  <si>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</si>
  <si>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</si>
  <si>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</si>
  <si>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</si>
  <si>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</si>
  <si>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</si>
  <si>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</si>
  <si>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</si>
  <si>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</si>
  <si>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</si>
  <si>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</si>
  <si>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</si>
  <si>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</si>
  <si>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</si>
  <si>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</si>
  <si>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</si>
  <si>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</si>
  <si>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</si>
  <si>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</si>
  <si>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</si>
  <si>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</si>
  <si>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</si>
  <si>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</si>
  <si>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</si>
  <si>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</si>
  <si>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</si>
  <si>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</si>
  <si>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</si>
  <si>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</si>
  <si>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</si>
  <si>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</si>
  <si>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</si>
  <si>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</si>
  <si>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</si>
  <si>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</si>
  <si>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</si>
  <si>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</si>
  <si>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</si>
  <si>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</si>
  <si>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</si>
  <si>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</si>
  <si>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</si>
  <si>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</si>
  <si>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</si>
  <si>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</si>
  <si>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</si>
  <si>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</si>
  <si>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</si>
  <si>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</si>
  <si>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</si>
  <si>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</si>
  <si>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</si>
  <si>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</si>
  <si>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</si>
  <si>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</si>
  <si>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</si>
  <si>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</si>
  <si>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</si>
  <si>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</si>
  <si>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</si>
  <si>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</si>
  <si>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</si>
  <si>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</si>
  <si>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</si>
  <si>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</si>
  <si>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</si>
  <si>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</si>
  <si>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</si>
  <si>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</si>
  <si>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</si>
  <si>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</si>
  <si>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</si>
  <si>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</si>
  <si>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</si>
  <si>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</si>
  <si>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</si>
  <si>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</si>
  <si>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</si>
  <si>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</si>
  <si>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</si>
  <si>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</si>
  <si>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</si>
  <si>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</si>
  <si>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</si>
  <si>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</si>
  <si>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</si>
  <si>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</si>
  <si>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</si>
  <si>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</si>
  <si>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</si>
  <si>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</si>
  <si>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</si>
  <si>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</si>
  <si>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</si>
  <si>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</si>
  <si>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</si>
  <si>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</si>
  <si>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</si>
  <si>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</si>
  <si>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</si>
  <si>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</si>
  <si>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</si>
  <si>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</si>
  <si>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</si>
  <si>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</si>
  <si>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</si>
  <si>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</si>
  <si>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</si>
  <si>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</si>
  <si>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</si>
  <si>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</si>
  <si>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</si>
  <si>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</si>
  <si>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</si>
  <si>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</si>
  <si>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</si>
  <si>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</si>
  <si>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</si>
  <si>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</si>
  <si>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</si>
  <si>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</si>
  <si>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</si>
  <si>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</si>
  <si>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</si>
  <si>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</si>
  <si>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</si>
  <si>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</si>
  <si>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</si>
  <si>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</si>
  <si>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</si>
  <si>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</si>
  <si>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</si>
  <si>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</si>
  <si>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</si>
  <si>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</si>
  <si>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</si>
  <si>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</si>
  <si>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</si>
  <si>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</si>
  <si>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</si>
  <si>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</si>
  <si>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</si>
  <si>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</si>
  <si>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</si>
  <si>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</si>
  <si>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</si>
  <si>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</si>
  <si>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</si>
  <si>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</si>
  <si>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</si>
  <si>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</si>
  <si>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</si>
  <si>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</si>
  <si>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</si>
  <si>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</si>
  <si>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</si>
  <si>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</si>
  <si>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</si>
  <si>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</si>
  <si>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</si>
  <si>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</si>
  <si>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</si>
  <si>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</si>
  <si>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</si>
  <si>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</si>
  <si>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</si>
  <si>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</si>
  <si>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</si>
  <si>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</si>
  <si>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</si>
  <si>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</si>
  <si>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</si>
  <si>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</si>
  <si>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</si>
  <si>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</si>
  <si>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</si>
  <si>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</si>
  <si>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</si>
  <si>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</si>
  <si>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</si>
  <si>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</si>
  <si>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</si>
  <si>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</si>
  <si>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</si>
  <si>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</si>
  <si>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</si>
  <si>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</si>
  <si>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</si>
  <si>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</si>
  <si>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</si>
  <si>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</si>
  <si>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</si>
  <si>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</si>
  <si>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</si>
  <si>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</si>
  <si>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</si>
  <si>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</si>
  <si>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</si>
  <si>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</si>
  <si>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</si>
  <si>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</si>
  <si>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</si>
  <si>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</si>
  <si>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</si>
  <si>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</si>
  <si>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</si>
  <si>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</si>
  <si>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</si>
  <si>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</si>
  <si>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</si>
  <si>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</si>
  <si>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</si>
  <si>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</si>
  <si>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</si>
  <si>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</si>
  <si>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</si>
  <si>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</si>
  <si>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</si>
  <si>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</si>
  <si>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</si>
  <si>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</si>
  <si>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</si>
  <si>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</si>
  <si>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</si>
  <si>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</si>
  <si>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</si>
  <si>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</si>
  <si>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</si>
  <si>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</si>
  <si>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</si>
  <si>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</si>
  <si>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</si>
  <si>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</si>
  <si>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</si>
  <si>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</si>
  <si>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</si>
  <si>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</si>
  <si>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</si>
  <si>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</si>
  <si>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</si>
  <si>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</si>
  <si>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</si>
  <si>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</si>
  <si>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</si>
  <si>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</si>
  <si>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</si>
  <si>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</si>
  <si>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</si>
  <si>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</si>
  <si>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</si>
  <si>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</si>
  <si>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</si>
  <si>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</si>
  <si>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</si>
  <si>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</si>
  <si>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</si>
  <si>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</si>
  <si>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</si>
  <si>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</si>
  <si>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</si>
  <si>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</si>
  <si>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</si>
  <si>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</si>
  <si>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</si>
  <si>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</si>
  <si>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</si>
  <si>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</si>
  <si>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</si>
  <si>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</si>
  <si>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</si>
  <si>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</si>
  <si>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</si>
  <si>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</si>
  <si>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</si>
  <si>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</si>
  <si>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</si>
  <si>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</si>
  <si>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</si>
  <si>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</si>
  <si>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</si>
  <si>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</si>
  <si>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</si>
  <si>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</si>
  <si>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</si>
  <si>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</si>
  <si>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</si>
  <si>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</si>
  <si>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</si>
  <si>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</si>
  <si>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</si>
  <si>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</si>
  <si>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</si>
  <si>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</si>
  <si>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</si>
  <si>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</si>
  <si>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</si>
  <si>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</si>
  <si>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</si>
  <si>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</si>
  <si>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</si>
  <si>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</si>
  <si>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</si>
  <si>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</si>
  <si>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</si>
  <si>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</si>
  <si>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</si>
  <si>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</si>
  <si>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</si>
  <si>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</si>
  <si>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</si>
  <si>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</si>
  <si>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</si>
  <si>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</si>
  <si>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</si>
  <si>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</si>
  <si>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</si>
  <si>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</si>
  <si>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</si>
  <si>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</si>
  <si>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</si>
  <si>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</si>
  <si>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</si>
  <si>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</si>
  <si>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</si>
  <si>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</si>
  <si>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</si>
  <si>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</si>
  <si>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</si>
  <si>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</si>
  <si>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</si>
  <si>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</si>
  <si>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</si>
  <si>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</si>
  <si>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</si>
  <si>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</si>
  <si>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</si>
  <si>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</si>
  <si>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</si>
  <si>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</si>
  <si>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</si>
  <si>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</si>
  <si>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</si>
  <si>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</si>
  <si>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</si>
  <si>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</si>
  <si>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</si>
  <si>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</si>
  <si>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</si>
  <si>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</si>
  <si>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</si>
  <si>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</si>
  <si>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</si>
  <si>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</si>
  <si>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</si>
  <si>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</si>
  <si>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</si>
  <si>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</si>
  <si>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</si>
  <si>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</si>
  <si>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</si>
  <si>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</si>
  <si>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</si>
  <si>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</si>
  <si>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</si>
  <si>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</si>
  <si>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</si>
  <si>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</si>
  <si>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</si>
  <si>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</si>
  <si>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</si>
  <si>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</si>
  <si>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</si>
  <si>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</si>
  <si>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</si>
  <si>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</si>
  <si>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</si>
  <si>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</si>
  <si>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</si>
  <si>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</si>
  <si>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</si>
  <si>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</si>
  <si>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</si>
  <si>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</si>
  <si>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</si>
  <si>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</si>
  <si>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</si>
  <si>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</si>
  <si>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</si>
  <si>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</si>
  <si>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</si>
  <si>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</si>
  <si>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</si>
  <si>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</si>
  <si>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</si>
  <si>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</si>
  <si>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</si>
  <si>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</si>
  <si>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</si>
  <si>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</si>
  <si>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</si>
  <si>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</si>
  <si>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</si>
  <si>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</si>
  <si>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</si>
  <si>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</si>
  <si>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</si>
  <si>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</si>
  <si>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</si>
  <si>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</si>
  <si>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</si>
  <si>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</si>
  <si>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</si>
  <si>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</si>
  <si>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</si>
  <si>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</si>
  <si>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</si>
  <si>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</si>
  <si>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</si>
  <si>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</si>
  <si>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</si>
  <si>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</si>
  <si>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</si>
  <si>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</si>
  <si>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</si>
  <si>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</si>
  <si>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</si>
  <si>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</si>
  <si>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</si>
  <si>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</si>
  <si>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</si>
  <si>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</si>
  <si>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</si>
  <si>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</si>
  <si>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</si>
  <si>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</si>
  <si>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</si>
  <si>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</si>
  <si>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</si>
  <si>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</si>
  <si>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</si>
  <si>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</si>
  <si>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</si>
  <si>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</si>
  <si>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</si>
  <si>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</si>
  <si>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</si>
  <si>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</si>
  <si>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</si>
  <si>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</si>
  <si>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</si>
  <si>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</si>
  <si>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</si>
  <si>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</si>
  <si>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</si>
  <si>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</si>
  <si>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</si>
  <si>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</si>
  <si>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</si>
  <si>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</si>
  <si>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</si>
  <si>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</si>
  <si>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</si>
  <si>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</si>
  <si>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</si>
  <si>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</si>
  <si>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</si>
  <si>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</si>
  <si>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</si>
  <si>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</si>
  <si>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</si>
  <si>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</si>
  <si>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</si>
  <si>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</si>
  <si>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</si>
  <si>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</si>
  <si>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</si>
  <si>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</si>
  <si>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</si>
  <si>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</si>
  <si>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</si>
  <si>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</si>
  <si>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</si>
  <si>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</si>
  <si>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</si>
  <si>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</si>
  <si>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</si>
  <si>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</si>
  <si>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</si>
  <si>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</si>
  <si>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</si>
  <si>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</si>
  <si>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</si>
  <si>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</si>
  <si>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</si>
  <si>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</si>
  <si>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</si>
  <si>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</si>
  <si>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</si>
  <si>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</si>
  <si>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</si>
  <si>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</si>
  <si>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</si>
  <si>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</si>
  <si>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</si>
  <si>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</si>
  <si>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</si>
  <si>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</si>
  <si>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</si>
  <si>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</si>
  <si>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</si>
  <si>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</si>
  <si>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</si>
  <si>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</si>
  <si>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</si>
  <si>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</si>
  <si>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</si>
  <si>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</si>
  <si>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</si>
  <si>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</si>
  <si>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</si>
  <si>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</si>
  <si>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</si>
  <si>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</si>
  <si>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</si>
  <si>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</si>
  <si>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</si>
  <si>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</si>
  <si>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</si>
  <si>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</si>
  <si>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</si>
  <si>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</si>
  <si>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</si>
  <si>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</si>
  <si>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</si>
  <si>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</si>
  <si>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</si>
  <si>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</si>
  <si>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</si>
  <si>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</si>
  <si>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</si>
  <si>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</si>
  <si>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</si>
  <si>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</si>
  <si>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</si>
  <si>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</si>
  <si>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</si>
  <si>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</si>
  <si>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</si>
  <si>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</si>
  <si>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</si>
  <si>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</si>
  <si>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</si>
  <si>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</si>
  <si>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</si>
  <si>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</si>
  <si>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</si>
  <si>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</si>
  <si>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</si>
  <si>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</si>
  <si>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</si>
  <si>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</si>
  <si>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</si>
  <si>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</si>
  <si>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</si>
  <si>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</si>
  <si>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</si>
  <si>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</si>
  <si>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</si>
  <si>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</si>
  <si>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</si>
  <si>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</si>
  <si>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</si>
  <si>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</si>
  <si>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</si>
  <si>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</si>
  <si>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</si>
  <si>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</si>
  <si>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</si>
  <si>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</si>
  <si>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</si>
  <si>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</si>
  <si>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</si>
  <si>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</si>
  <si>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</si>
  <si>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</si>
  <si>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</si>
  <si>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</si>
  <si>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</si>
  <si>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</si>
  <si>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</si>
  <si>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</si>
  <si>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</si>
  <si>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</si>
  <si>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</si>
  <si>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</si>
  <si>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</si>
  <si>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</si>
  <si>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</si>
  <si>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</si>
  <si>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</si>
  <si>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</si>
  <si>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</si>
  <si>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</si>
  <si>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</si>
  <si>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</si>
  <si>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</si>
  <si>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</si>
  <si>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</si>
  <si>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</si>
  <si>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</si>
  <si>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</si>
  <si>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</si>
  <si>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</si>
  <si>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</si>
  <si>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</si>
  <si>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</si>
  <si>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</si>
  <si>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</si>
  <si>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</si>
  <si>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</si>
  <si>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</si>
  <si>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</si>
  <si>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</si>
  <si>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</si>
  <si>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</si>
  <si>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</si>
  <si>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</si>
  <si>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</si>
  <si>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</si>
  <si>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</si>
  <si>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</si>
  <si>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</si>
  <si>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</si>
  <si>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</si>
  <si>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</si>
  <si>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</si>
  <si>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</si>
  <si>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</si>
  <si>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</si>
  <si>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</si>
  <si>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</si>
  <si>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</si>
  <si>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</si>
  <si>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</si>
  <si>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</si>
  <si>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</si>
  <si>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</si>
  <si>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</si>
  <si>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</si>
  <si>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</si>
  <si>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</si>
  <si>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</si>
  <si>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</si>
  <si>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</si>
  <si>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</si>
  <si>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</si>
  <si>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</si>
  <si>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</si>
  <si>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</si>
  <si>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</si>
  <si>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</si>
  <si>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</si>
  <si>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</si>
  <si>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</si>
  <si>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</si>
  <si>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</si>
  <si>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</si>
  <si>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</si>
  <si>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</si>
  <si>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</si>
  <si>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</si>
  <si>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</si>
  <si>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</si>
  <si>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</si>
  <si>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</si>
  <si>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</si>
  <si>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</si>
  <si>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</si>
  <si>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</si>
  <si>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</si>
  <si>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</si>
  <si>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</si>
  <si>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</si>
  <si>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</si>
  <si>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</si>
  <si>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</si>
  <si>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</si>
  <si>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</si>
  <si>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</si>
  <si>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</si>
  <si>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</si>
  <si>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</si>
  <si>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</si>
  <si>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</si>
  <si>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</si>
  <si>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</si>
  <si>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</si>
  <si>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</si>
  <si>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</si>
  <si>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</si>
  <si>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</si>
  <si>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</si>
  <si>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</si>
  <si>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</si>
  <si>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</si>
  <si>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</si>
  <si>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</si>
  <si>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</si>
  <si>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</si>
  <si>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</si>
  <si>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</si>
  <si>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</si>
  <si>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</si>
  <si>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</si>
  <si>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</si>
  <si>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</si>
  <si>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</si>
  <si>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</si>
  <si>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</si>
  <si>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</si>
  <si>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</si>
  <si>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</si>
  <si>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</si>
  <si>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</si>
  <si>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</si>
  <si>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</si>
  <si>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</si>
  <si>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</si>
  <si>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</si>
  <si>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</si>
  <si>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</si>
  <si>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</si>
  <si>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</si>
  <si>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</si>
  <si>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</si>
  <si>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</si>
  <si>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</si>
  <si>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</si>
  <si>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</si>
  <si>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</si>
  <si>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</si>
  <si>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</si>
  <si>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</si>
  <si>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</si>
  <si>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</si>
  <si>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</si>
  <si>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</si>
  <si>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</si>
  <si>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</si>
  <si>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</si>
  <si>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</si>
  <si>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</si>
  <si>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</si>
  <si>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</si>
  <si>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</si>
  <si>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</si>
  <si>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</si>
  <si>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</si>
  <si>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</si>
  <si>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</si>
  <si>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</si>
  <si>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</si>
  <si>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</si>
  <si>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</si>
  <si>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</si>
  <si>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</si>
  <si>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</si>
  <si>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</si>
  <si>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</si>
  <si>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</si>
  <si>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</si>
  <si>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</si>
  <si>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</si>
  <si>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</si>
  <si>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</si>
  <si>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</si>
  <si>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</si>
  <si>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</si>
  <si>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</si>
  <si>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</si>
  <si>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</si>
  <si>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</si>
  <si>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</si>
  <si>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</si>
  <si>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</si>
  <si>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</si>
  <si>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</si>
  <si>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</si>
  <si>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</si>
  <si>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</si>
  <si>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</si>
  <si>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</si>
  <si>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</si>
  <si>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</si>
  <si>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</si>
  <si>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</si>
  <si>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</si>
  <si>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</si>
  <si>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</si>
  <si>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</si>
  <si>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</si>
  <si>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</si>
  <si>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</si>
  <si>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</si>
  <si>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</si>
  <si>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</si>
  <si>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</si>
  <si>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</si>
  <si>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</si>
  <si>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</si>
  <si>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</si>
  <si>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</si>
  <si>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</si>
  <si>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</si>
  <si>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</si>
  <si>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</si>
  <si>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</si>
  <si>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</si>
  <si>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</si>
  <si>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</si>
  <si>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</si>
  <si>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</si>
  <si>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</si>
  <si>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</si>
  <si>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</si>
  <si>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</si>
  <si>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</si>
  <si>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</si>
  <si>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</si>
  <si>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</si>
  <si>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</si>
  <si>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</si>
  <si>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</si>
  <si>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</si>
  <si>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</si>
  <si>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</si>
  <si>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</si>
  <si>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</si>
  <si>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</si>
  <si>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</si>
  <si>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</si>
  <si>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</si>
  <si>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</si>
  <si>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</si>
  <si>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</si>
  <si>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</si>
  <si>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</si>
  <si>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</si>
  <si>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</si>
  <si>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</si>
  <si>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</si>
  <si>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</si>
  <si>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</si>
  <si>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</si>
  <si>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</si>
  <si>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</si>
  <si>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</si>
  <si>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</si>
  <si>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</si>
  <si>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</si>
  <si>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</si>
  <si>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</si>
  <si>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</si>
  <si>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</si>
  <si>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</si>
  <si>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</si>
  <si>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</si>
  <si>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</si>
  <si>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</si>
  <si>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</si>
  <si>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</si>
  <si>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</si>
  <si>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</si>
  <si>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</si>
  <si>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</si>
  <si>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</si>
  <si>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</si>
  <si>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</si>
  <si>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</si>
  <si>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</si>
  <si>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</si>
  <si>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</si>
  <si>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</si>
  <si>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</si>
  <si>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</si>
  <si>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</si>
  <si>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</si>
  <si>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</si>
  <si>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</si>
  <si>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</si>
  <si>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</si>
  <si>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</si>
  <si>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</si>
  <si>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</si>
  <si>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</si>
  <si>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</si>
  <si>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</si>
  <si>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</si>
  <si>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</si>
  <si>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</si>
  <si>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</si>
  <si>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</si>
  <si>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</si>
  <si>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</si>
  <si>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</si>
  <si>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</si>
  <si>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</si>
  <si>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</si>
  <si>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</si>
  <si>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</si>
  <si>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</si>
  <si>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</si>
  <si>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</si>
  <si>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</si>
  <si>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</si>
  <si>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</si>
  <si>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</si>
  <si>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</si>
  <si>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</si>
  <si>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</si>
  <si>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</si>
  <si>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</si>
  <si>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</si>
  <si>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</si>
  <si>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</si>
  <si>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</si>
  <si>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</si>
  <si>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</si>
  <si>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</si>
  <si>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</si>
  <si>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</si>
  <si>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</si>
  <si>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</si>
  <si>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</si>
  <si>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</si>
  <si>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</si>
  <si>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</si>
  <si>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</si>
  <si>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</si>
  <si>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</si>
  <si>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</si>
  <si>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</si>
  <si>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</si>
  <si>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</si>
  <si>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</si>
  <si>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</si>
  <si>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</si>
  <si>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</si>
  <si>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</si>
  <si>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</si>
  <si>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</si>
  <si>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</si>
  <si>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</si>
  <si>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</si>
  <si>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</si>
  <si>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</si>
  <si>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</si>
  <si>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</si>
  <si>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</si>
  <si>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</si>
  <si>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</si>
  <si>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</si>
  <si>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</si>
  <si>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</si>
  <si>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</si>
  <si>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</si>
  <si>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</si>
  <si>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</si>
  <si>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</si>
  <si>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</si>
  <si>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</si>
  <si>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</si>
  <si>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</si>
  <si>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</si>
  <si>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</si>
  <si>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</si>
  <si>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</si>
  <si>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</si>
  <si>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</si>
  <si>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</si>
  <si>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</si>
  <si>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</si>
  <si>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</si>
  <si>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</si>
  <si>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</si>
  <si>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</si>
  <si>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</si>
  <si>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</si>
  <si>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</si>
  <si>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</si>
  <si>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</si>
  <si>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</si>
  <si>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</si>
  <si>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</si>
  <si>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</si>
  <si>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</si>
  <si>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</si>
  <si>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</si>
  <si>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</si>
  <si>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</si>
  <si>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</si>
  <si>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</si>
  <si>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</si>
  <si>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</si>
  <si>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</si>
  <si>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</si>
  <si>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</si>
  <si>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</si>
  <si>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</si>
  <si>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</si>
  <si>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</si>
  <si>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</si>
  <si>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</si>
  <si>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</si>
  <si>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</si>
  <si>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</si>
  <si>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</si>
  <si>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</si>
  <si>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</si>
  <si>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</si>
  <si>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</si>
  <si>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</si>
  <si>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</si>
  <si>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</si>
  <si>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</si>
  <si>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</si>
  <si>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</si>
  <si>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</si>
  <si>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</si>
  <si>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</si>
  <si>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</si>
  <si>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</si>
  <si>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</si>
  <si>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</si>
  <si>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</si>
  <si>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</si>
  <si>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</si>
  <si>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</si>
  <si>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</si>
  <si>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</si>
  <si>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</si>
  <si>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</si>
  <si>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</si>
  <si>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</si>
  <si>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</si>
  <si>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</si>
  <si>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</si>
  <si>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</si>
  <si>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</si>
  <si>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</si>
  <si>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</si>
  <si>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</si>
  <si>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</si>
  <si>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</si>
  <si>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</si>
  <si>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</si>
  <si>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</si>
  <si>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</si>
  <si>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</si>
  <si>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</si>
  <si>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</si>
  <si>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</si>
  <si>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</si>
  <si>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</si>
  <si>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</si>
  <si>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</si>
  <si>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</si>
  <si>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</si>
  <si>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</si>
  <si>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</si>
  <si>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</si>
  <si>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</si>
  <si>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</si>
  <si>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</si>
  <si>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</si>
  <si>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</si>
  <si>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</si>
  <si>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</si>
  <si>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</si>
  <si>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</si>
  <si>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</si>
  <si>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</si>
  <si>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</si>
  <si>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</si>
  <si>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</si>
  <si>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</si>
  <si>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</si>
  <si>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</si>
  <si>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</si>
  <si>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</si>
  <si>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</si>
  <si>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</si>
  <si>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</si>
  <si>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</si>
  <si>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</si>
  <si>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</si>
  <si>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</si>
  <si>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</si>
  <si>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</si>
  <si>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</si>
  <si>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</si>
  <si>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</si>
  <si>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</si>
  <si>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</si>
  <si>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</si>
  <si>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</si>
  <si>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</si>
  <si>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</si>
  <si>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</si>
  <si>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</si>
  <si>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</si>
  <si>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</si>
  <si>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</si>
  <si>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</si>
  <si>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</si>
  <si>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</si>
  <si>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</si>
  <si>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</si>
  <si>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</si>
  <si>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</si>
  <si>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</si>
  <si>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</si>
  <si>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</si>
  <si>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</si>
  <si>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</si>
  <si>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</si>
  <si>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</si>
  <si>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</si>
  <si>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</si>
  <si>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</si>
  <si>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</si>
  <si>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</si>
  <si>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</si>
  <si>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</si>
  <si>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</si>
  <si>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</si>
  <si>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</si>
  <si>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</si>
  <si>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</si>
  <si>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</si>
  <si>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</si>
  <si>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</si>
  <si>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</si>
  <si>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</si>
  <si>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</si>
  <si>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</si>
  <si>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</si>
  <si>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</si>
  <si>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</si>
  <si>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</si>
  <si>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</si>
  <si>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</si>
  <si>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</si>
  <si>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</si>
  <si>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</si>
  <si>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</si>
  <si>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</si>
  <si>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</si>
  <si>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</si>
  <si>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</si>
  <si>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</si>
  <si>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</si>
  <si>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</si>
  <si>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</si>
  <si>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</si>
  <si>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</si>
  <si>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</si>
  <si>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</si>
  <si>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</si>
  <si>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</si>
  <si>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</si>
  <si>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</si>
  <si>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</si>
  <si>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</si>
  <si>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</si>
  <si>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</si>
  <si>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</si>
  <si>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</si>
  <si>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</si>
  <si>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</si>
  <si>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</si>
  <si>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</si>
  <si>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</si>
  <si>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</si>
  <si>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</si>
  <si>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</si>
  <si>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</si>
  <si>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</si>
  <si>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</si>
  <si>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</si>
  <si>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</si>
  <si>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</si>
  <si>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</si>
  <si>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</si>
  <si>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</si>
  <si>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</si>
  <si>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</si>
  <si>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</si>
  <si>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</si>
  <si>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</si>
  <si>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</si>
  <si>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</si>
  <si>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</si>
  <si>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</si>
  <si>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</si>
  <si>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</si>
  <si>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</si>
  <si>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</si>
  <si>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</si>
  <si>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</si>
  <si>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</si>
  <si>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</si>
  <si>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</si>
  <si>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</si>
  <si>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</si>
  <si>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</si>
  <si>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</si>
  <si>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</si>
  <si>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</si>
  <si>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</si>
  <si>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</si>
  <si>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</si>
  <si>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</si>
  <si>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</si>
  <si>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</si>
  <si>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</si>
  <si>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</si>
  <si>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</si>
  <si>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</si>
  <si>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</si>
  <si>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</si>
  <si>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</si>
  <si>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</si>
  <si>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</si>
  <si>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</si>
  <si>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</si>
  <si>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</si>
  <si>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</si>
  <si>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</si>
  <si>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</si>
  <si>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</si>
  <si>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</si>
  <si>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</si>
  <si>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</si>
  <si>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</si>
  <si>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</si>
  <si>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</si>
  <si>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</si>
  <si>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</si>
  <si>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</si>
  <si>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</si>
  <si>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</si>
  <si>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</si>
  <si>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</si>
  <si>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</si>
  <si>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</si>
  <si>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</si>
  <si>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</si>
  <si>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</si>
  <si>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</si>
  <si>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</si>
  <si>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</si>
  <si>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</si>
  <si>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</si>
  <si>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</si>
  <si>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</si>
  <si>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</si>
  <si>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</si>
  <si>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</si>
  <si>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</si>
  <si>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</si>
  <si>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</si>
  <si>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</si>
  <si>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</si>
  <si>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</si>
  <si>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</si>
  <si>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</si>
  <si>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</si>
  <si>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</si>
  <si>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</si>
  <si>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</si>
  <si>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</si>
  <si>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</si>
  <si>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</si>
  <si>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</si>
  <si>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</si>
  <si>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</si>
  <si>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</si>
  <si>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</si>
  <si>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</si>
  <si>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</si>
  <si>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</si>
  <si>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</si>
  <si>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</si>
  <si>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</si>
  <si>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</si>
  <si>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</si>
  <si>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</si>
  <si>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</si>
  <si>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</si>
  <si>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</si>
  <si>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</si>
  <si>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</si>
  <si>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</si>
  <si>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</si>
  <si>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</si>
  <si>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</si>
  <si>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</si>
  <si>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</si>
  <si>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</si>
  <si>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</si>
  <si>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</si>
  <si>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</si>
  <si>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</si>
  <si>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</si>
  <si>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</si>
  <si>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</si>
  <si>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</si>
  <si>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</si>
  <si>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</si>
  <si>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</si>
  <si>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</si>
  <si>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</si>
  <si>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</si>
  <si>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</si>
  <si>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</si>
  <si>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</si>
  <si>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</si>
  <si>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</si>
  <si>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</si>
  <si>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</si>
  <si>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</si>
  <si>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</si>
  <si>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</si>
  <si>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</si>
  <si>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</si>
  <si>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</si>
  <si>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</si>
  <si>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</si>
  <si>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</si>
  <si>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</si>
  <si>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</si>
  <si>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</si>
  <si>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</si>
  <si>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</si>
  <si>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</si>
  <si>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</si>
  <si>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</si>
  <si>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</si>
  <si>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</si>
  <si>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</si>
  <si>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</si>
  <si>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</si>
  <si>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</si>
  <si>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</si>
  <si>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</si>
  <si>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</si>
  <si>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</si>
  <si>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</si>
  <si>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</si>
  <si>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</si>
  <si>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</si>
  <si>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</si>
  <si>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</si>
  <si>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</si>
  <si>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</si>
  <si>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</si>
  <si>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</si>
  <si>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</si>
  <si>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</si>
  <si>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</si>
  <si>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</si>
  <si>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</si>
  <si>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</si>
  <si>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</si>
  <si>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</si>
  <si>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</si>
  <si>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</si>
  <si>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</si>
  <si>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</si>
  <si>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</si>
  <si>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</si>
  <si>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</si>
  <si>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</si>
  <si>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</si>
  <si>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</si>
  <si>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</si>
  <si>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</si>
  <si>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</si>
  <si>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</si>
  <si>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</si>
  <si>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</si>
  <si>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</si>
  <si>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</si>
  <si>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</si>
  <si>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</si>
  <si>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</si>
  <si>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</si>
  <si>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</si>
  <si>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</si>
  <si>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</si>
  <si>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</si>
  <si>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</si>
  <si>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</si>
  <si>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</si>
  <si>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</si>
  <si>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</si>
  <si>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</si>
  <si>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</si>
  <si>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</si>
  <si>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</si>
  <si>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</si>
  <si>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</si>
  <si>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</si>
  <si>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</si>
  <si>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</si>
  <si>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</si>
  <si>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</si>
  <si>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</si>
  <si>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</si>
  <si>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</si>
  <si>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</si>
  <si>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</si>
  <si>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</si>
  <si>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</si>
  <si>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</si>
  <si>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</si>
  <si>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</si>
  <si>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</si>
  <si>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</si>
  <si>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</si>
  <si>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</si>
  <si>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</si>
  <si>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</si>
  <si>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</si>
  <si>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</si>
  <si>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</si>
  <si>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</si>
  <si>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</si>
  <si>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</si>
  <si>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</si>
  <si>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</si>
  <si>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</si>
  <si>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</si>
  <si>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</si>
  <si>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</si>
  <si>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</si>
  <si>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</si>
  <si>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</si>
  <si>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</si>
  <si>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</si>
  <si>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</si>
  <si>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</si>
  <si>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</si>
  <si>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</si>
  <si>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</si>
  <si>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</si>
  <si>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</si>
  <si>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</si>
  <si>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</si>
  <si>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</si>
  <si>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</si>
  <si>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</si>
  <si>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</si>
  <si>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</si>
  <si>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</si>
  <si>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</si>
  <si>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</si>
  <si>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</si>
  <si>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</si>
  <si>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</si>
  <si>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</si>
  <si>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</si>
  <si>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</si>
  <si>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</si>
  <si>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</si>
  <si>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</si>
  <si>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</si>
  <si>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</si>
  <si>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</si>
  <si>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</si>
  <si>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</si>
  <si>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</si>
  <si>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</si>
  <si>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</si>
  <si>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</si>
  <si>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</si>
  <si>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</si>
  <si>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</si>
  <si>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</si>
  <si>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</si>
  <si>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</si>
  <si>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</si>
  <si>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</si>
  <si>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</si>
  <si>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</si>
  <si>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</si>
  <si>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</si>
  <si>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</si>
  <si>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</si>
  <si>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</si>
  <si>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</si>
  <si>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</si>
  <si>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</si>
  <si>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</si>
  <si>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</si>
  <si>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</si>
  <si>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</si>
  <si>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</si>
  <si>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</si>
  <si>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</si>
  <si>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</si>
  <si>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</si>
  <si>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</si>
  <si>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</si>
  <si>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</si>
  <si>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</si>
  <si>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</si>
  <si>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</si>
  <si>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</si>
  <si>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</si>
  <si>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</si>
  <si>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</si>
  <si>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</si>
  <si>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</si>
  <si>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</si>
  <si>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</si>
  <si>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</si>
  <si>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</si>
  <si>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</si>
  <si>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</si>
  <si>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</si>
  <si>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</si>
  <si>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</si>
  <si>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</si>
  <si>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</si>
  <si>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</si>
  <si>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</si>
  <si>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</si>
  <si>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</si>
  <si>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</si>
  <si>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</si>
  <si>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</si>
  <si>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</si>
  <si>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</si>
  <si>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</si>
  <si>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</si>
  <si>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</si>
  <si>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</si>
  <si>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</si>
  <si>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</si>
  <si>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</si>
  <si>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</si>
  <si>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</si>
  <si>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</si>
  <si>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</si>
  <si>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</si>
  <si>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</si>
  <si>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</si>
  <si>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</si>
  <si>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</si>
  <si>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</si>
  <si>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</si>
  <si>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</si>
  <si>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</si>
  <si>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</si>
  <si>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</si>
  <si>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</si>
  <si>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</si>
  <si>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</si>
  <si>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</si>
  <si>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</si>
  <si>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</si>
  <si>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</si>
  <si>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</si>
  <si>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</si>
  <si>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</si>
  <si>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</si>
  <si>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</si>
  <si>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</si>
  <si>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</si>
  <si>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</si>
  <si>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</si>
  <si>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</si>
  <si>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</si>
  <si>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</si>
  <si>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</si>
  <si>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</si>
  <si>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</si>
  <si>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</si>
  <si>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</si>
  <si>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</si>
  <si>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</si>
  <si>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</si>
  <si>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</si>
  <si>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</si>
  <si>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</si>
  <si>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</si>
  <si>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</si>
  <si>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</si>
  <si>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</si>
  <si>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</si>
  <si>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</si>
  <si>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</si>
  <si>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</si>
  <si>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</si>
  <si>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</si>
  <si>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</si>
  <si>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</si>
  <si>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</si>
  <si>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</si>
  <si>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</si>
  <si>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</si>
  <si>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</si>
  <si>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</si>
  <si>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</si>
  <si>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</si>
  <si>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</si>
  <si>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</si>
  <si>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</si>
  <si>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</si>
  <si>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</si>
  <si>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</si>
  <si>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</si>
  <si>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</si>
  <si>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</si>
  <si>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</si>
  <si>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</si>
  <si>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</si>
  <si>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</si>
  <si>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</si>
  <si>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</si>
  <si>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</si>
  <si>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</si>
  <si>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</si>
  <si>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</si>
  <si>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</si>
  <si>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</si>
  <si>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</si>
  <si>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</si>
  <si>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</si>
  <si>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</si>
  <si>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</si>
  <si>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</si>
  <si>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</si>
  <si>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</si>
  <si>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</si>
  <si>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</si>
  <si>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</si>
  <si>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</si>
  <si>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</si>
  <si>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</si>
  <si>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</si>
  <si>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</si>
  <si>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</si>
  <si>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</si>
  <si>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</si>
  <si>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</si>
  <si>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</si>
  <si>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</si>
  <si>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</si>
  <si>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</si>
  <si>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</si>
  <si>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</si>
  <si>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</si>
  <si>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</si>
  <si>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</si>
  <si>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</si>
  <si>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</si>
  <si>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</si>
  <si>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</si>
  <si>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</si>
  <si>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</si>
  <si>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</si>
  <si>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</si>
  <si>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</si>
  <si>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</si>
  <si>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</si>
  <si>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</si>
  <si>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</si>
  <si>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</si>
  <si>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</si>
  <si>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</si>
  <si>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</si>
  <si>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</si>
  <si>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</si>
  <si>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</si>
  <si>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</si>
  <si>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</si>
  <si>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</si>
  <si>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</si>
  <si>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</si>
  <si>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</si>
  <si>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</si>
  <si>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</si>
  <si>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</si>
  <si>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</si>
  <si>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</si>
  <si>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</si>
  <si>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</si>
  <si>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</si>
  <si>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</si>
  <si>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</si>
  <si>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</si>
  <si>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</si>
  <si>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</si>
  <si>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</si>
  <si>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</si>
  <si>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</si>
  <si>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</si>
  <si>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</si>
  <si>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</si>
  <si>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</si>
  <si>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</si>
  <si>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</si>
  <si>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</si>
  <si>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</si>
  <si>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</si>
  <si>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</si>
  <si>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</si>
  <si>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</si>
  <si>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</si>
  <si>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</si>
  <si>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</si>
  <si>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</si>
  <si>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</si>
  <si>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</si>
  <si>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</si>
  <si>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</si>
  <si>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</si>
  <si>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</si>
  <si>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</si>
  <si>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</si>
  <si>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</si>
  <si>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</si>
  <si>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</si>
  <si>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</si>
  <si>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</si>
  <si>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</si>
  <si>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</si>
  <si>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</si>
  <si>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</si>
  <si>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</si>
  <si>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</si>
  <si>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</si>
  <si>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</si>
  <si>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</si>
  <si>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</si>
  <si>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</si>
  <si>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</si>
  <si>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</si>
  <si>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</si>
  <si>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</si>
  <si>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</si>
  <si>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</si>
  <si>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</si>
  <si>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</si>
  <si>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</si>
  <si>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</si>
  <si>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</si>
  <si>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</si>
  <si>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</si>
  <si>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</si>
  <si>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</si>
  <si>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</si>
  <si>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</si>
  <si>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</si>
  <si>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</si>
  <si>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</si>
  <si>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</si>
  <si>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</si>
  <si>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</si>
  <si>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</si>
  <si>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</si>
  <si>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</si>
  <si>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</si>
  <si>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</si>
  <si>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</si>
  <si>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</si>
  <si>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</si>
  <si>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</si>
  <si>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</si>
  <si>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</si>
  <si>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</si>
  <si>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</si>
  <si>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</si>
  <si>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</si>
  <si>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</si>
  <si>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</si>
  <si>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</si>
  <si>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</si>
  <si>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</si>
  <si>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</si>
  <si>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</si>
  <si>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</si>
  <si>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</si>
  <si>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</si>
  <si>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</si>
  <si>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</si>
  <si>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</si>
  <si>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</si>
  <si>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</si>
  <si>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</si>
  <si>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</si>
  <si>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</si>
  <si>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</si>
  <si>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</si>
  <si>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</si>
  <si>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</si>
  <si>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</si>
  <si>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</si>
  <si>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</si>
  <si>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</si>
  <si>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</si>
  <si>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</si>
  <si>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</si>
  <si>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</si>
  <si>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</si>
  <si>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</si>
  <si>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</si>
  <si>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</si>
  <si>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</si>
  <si>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</si>
  <si>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</si>
  <si>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</si>
  <si>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</si>
  <si>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</si>
  <si>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</si>
  <si>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</si>
  <si>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</si>
  <si>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</si>
  <si>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</si>
  <si>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</si>
  <si>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</si>
  <si>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</si>
  <si>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</si>
  <si>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</si>
  <si>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</si>
  <si>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</si>
  <si>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</si>
  <si>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</si>
  <si>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</si>
  <si>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</si>
  <si>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</si>
  <si>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</si>
  <si>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</si>
  <si>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</si>
  <si>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</si>
  <si>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</si>
  <si>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</si>
  <si>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</si>
  <si>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</si>
  <si>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</si>
  <si>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</si>
  <si>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</si>
  <si>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</si>
  <si>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</si>
  <si>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</si>
  <si>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</si>
  <si>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</si>
  <si>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</si>
  <si>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</si>
  <si>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</si>
  <si>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</si>
  <si>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</si>
  <si>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</si>
  <si>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</si>
  <si>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</si>
  <si>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</si>
  <si>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</si>
  <si>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</si>
  <si>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</si>
  <si>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</si>
  <si>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</si>
  <si>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</si>
  <si>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</si>
  <si>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</si>
  <si>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</si>
  <si>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</si>
  <si>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</si>
  <si>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</si>
  <si>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</si>
  <si>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</si>
  <si>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</si>
  <si>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</si>
  <si>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</si>
  <si>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</si>
  <si>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</si>
  <si>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</si>
  <si>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</si>
  <si>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</si>
  <si>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</si>
  <si>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</si>
  <si>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</si>
  <si>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</si>
  <si>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</si>
  <si>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</si>
  <si>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</si>
  <si>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</si>
  <si>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</si>
  <si>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</si>
  <si>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</si>
  <si>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</si>
  <si>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</si>
  <si>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</si>
  <si>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</si>
  <si>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</si>
  <si>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</si>
  <si>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</si>
  <si>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</si>
  <si>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</si>
  <si>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</si>
  <si>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</si>
  <si>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</si>
  <si>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</si>
  <si>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</si>
  <si>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</si>
  <si>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</si>
  <si>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</si>
  <si>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</si>
  <si>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</si>
  <si>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</si>
  <si>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</si>
  <si>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</si>
  <si>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</si>
  <si>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</si>
  <si>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</si>
  <si>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</si>
  <si>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</si>
  <si>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</si>
  <si>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</si>
  <si>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</si>
  <si>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</si>
  <si>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</si>
  <si>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</si>
  <si>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</si>
  <si>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</si>
  <si>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</si>
  <si>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</si>
  <si>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</si>
  <si>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</si>
  <si>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</si>
  <si>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</si>
  <si>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</si>
  <si>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</si>
  <si>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</si>
  <si>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</si>
  <si>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</si>
  <si>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</si>
  <si>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</si>
  <si>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</si>
  <si>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</si>
  <si>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</si>
  <si>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</si>
  <si>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</si>
  <si>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</si>
  <si>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</si>
  <si>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</si>
  <si>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</si>
  <si>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</si>
  <si>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</si>
  <si>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</si>
  <si>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</si>
  <si>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</si>
  <si>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</si>
  <si>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</si>
  <si>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</si>
  <si>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</si>
  <si>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</si>
  <si>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</si>
  <si>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</si>
  <si>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</si>
  <si>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</si>
  <si>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</si>
  <si>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</si>
  <si>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</si>
  <si>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</si>
  <si>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</si>
  <si>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</si>
  <si>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</si>
  <si>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</si>
  <si>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</si>
  <si>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</si>
  <si>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</si>
  <si>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</si>
  <si>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</si>
  <si>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</si>
  <si>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</si>
  <si>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</si>
  <si>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</si>
  <si>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</si>
  <si>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</si>
  <si>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</si>
  <si>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</si>
  <si>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</si>
  <si>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</si>
  <si>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</si>
  <si>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</si>
  <si>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</si>
  <si>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</si>
  <si>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</si>
  <si>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</si>
  <si>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</si>
  <si>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</si>
  <si>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</si>
  <si>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</si>
  <si>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</si>
  <si>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</si>
  <si>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</si>
  <si>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</si>
  <si>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</si>
  <si>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</si>
  <si>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</si>
  <si>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</si>
  <si>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</si>
  <si>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</si>
  <si>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</si>
  <si>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</si>
  <si>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</si>
  <si>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</si>
  <si>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</si>
  <si>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</si>
  <si>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</si>
  <si>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</si>
  <si>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</si>
  <si>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</si>
  <si>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</si>
  <si>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</si>
  <si>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</si>
  <si>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</si>
  <si>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</si>
  <si>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</si>
  <si>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</si>
  <si>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</si>
  <si>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</si>
  <si>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</si>
  <si>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</si>
  <si>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</si>
  <si>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</si>
  <si>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</si>
  <si>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</si>
  <si>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</si>
  <si>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</si>
  <si>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</si>
  <si>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</si>
  <si>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</si>
  <si>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</si>
  <si>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</si>
  <si>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</si>
  <si>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</si>
  <si>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</si>
  <si>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</si>
  <si>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</si>
  <si>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</si>
  <si>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</si>
  <si>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</si>
  <si>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</si>
  <si>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</si>
  <si>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</si>
  <si>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</si>
  <si>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</si>
  <si>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</si>
  <si>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</si>
  <si>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</si>
  <si>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</si>
  <si>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</si>
  <si>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</si>
  <si>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</si>
  <si>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</si>
  <si>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</si>
  <si>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</si>
  <si>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</si>
  <si>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</si>
  <si>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</si>
  <si>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</si>
  <si>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</si>
  <si>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</si>
  <si>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</si>
  <si>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</si>
  <si>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</si>
  <si>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</si>
  <si>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</si>
  <si>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</si>
  <si>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</si>
  <si>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</si>
  <si>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</si>
  <si>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</si>
  <si>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</si>
  <si>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</si>
  <si>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</si>
  <si>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</si>
  <si>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</si>
  <si>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</si>
  <si>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</si>
  <si>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</si>
  <si>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</si>
  <si>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</si>
  <si>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</si>
  <si>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</si>
  <si>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</si>
  <si>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</si>
  <si>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</si>
  <si>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</si>
  <si>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</si>
  <si>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</si>
  <si>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</si>
  <si>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</si>
  <si>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</si>
  <si>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</si>
  <si>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</si>
  <si>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</si>
  <si>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</si>
  <si>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</si>
  <si>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</si>
  <si>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</si>
  <si>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</si>
  <si>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</si>
  <si>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</si>
  <si>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</si>
  <si>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</si>
  <si>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</si>
  <si>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</si>
  <si>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</si>
  <si>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</si>
  <si>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</si>
  <si>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</si>
  <si>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</si>
  <si>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</si>
  <si>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</si>
  <si>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</si>
  <si>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</si>
  <si>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</si>
  <si>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</si>
  <si>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</si>
  <si>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</si>
  <si>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</si>
  <si>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</si>
  <si>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</si>
  <si>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</si>
  <si>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</si>
  <si>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</si>
  <si>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</si>
  <si>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</si>
  <si>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</si>
  <si>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</si>
  <si>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</si>
  <si>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</si>
  <si>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</si>
  <si>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</si>
  <si>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</si>
  <si>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</si>
  <si>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</si>
  <si>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</si>
  <si>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</si>
  <si>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</si>
  <si>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</si>
  <si>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</si>
  <si>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</si>
  <si>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</si>
  <si>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</si>
  <si>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</si>
  <si>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</si>
  <si>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</si>
  <si>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</si>
  <si>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</si>
  <si>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</si>
  <si>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</si>
  <si>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</si>
  <si>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</si>
  <si>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</si>
  <si>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</si>
  <si>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</si>
  <si>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</si>
  <si>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</si>
  <si>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</si>
  <si>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</si>
  <si>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</si>
  <si>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</si>
  <si>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</si>
  <si>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</si>
  <si>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</si>
  <si>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</si>
  <si>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</si>
  <si>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</si>
  <si>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</si>
  <si>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</si>
  <si>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</si>
  <si>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</si>
  <si>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</si>
  <si>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</si>
  <si>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</si>
  <si>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</si>
  <si>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</si>
  <si>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</si>
  <si>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</si>
  <si>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</si>
  <si>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</si>
  <si>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</si>
  <si>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</si>
  <si>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</si>
  <si>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</si>
  <si>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</si>
  <si>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</si>
  <si>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</si>
  <si>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</si>
  <si>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</si>
  <si>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</si>
  <si>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</si>
  <si>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</si>
  <si>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</si>
  <si>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</si>
  <si>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</si>
  <si>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</si>
  <si>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</si>
  <si>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</si>
  <si>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</si>
  <si>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</si>
  <si>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</si>
  <si>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</si>
  <si>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</si>
  <si>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</si>
  <si>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</si>
  <si>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</si>
  <si>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</si>
  <si>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</si>
  <si>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</si>
  <si>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</si>
  <si>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</si>
  <si>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</si>
  <si>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</si>
  <si>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</si>
  <si>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</si>
  <si>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</si>
  <si>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</si>
  <si>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</si>
  <si>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</si>
  <si>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</si>
  <si>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</si>
  <si>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</si>
  <si>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</si>
  <si>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</si>
  <si>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</si>
  <si>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</si>
  <si>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</si>
  <si>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</si>
  <si>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</si>
  <si>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</si>
  <si>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</si>
  <si>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</si>
  <si>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</si>
  <si>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</si>
  <si>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</si>
  <si>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</si>
  <si>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</si>
  <si>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</si>
  <si>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</si>
  <si>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</si>
  <si>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</si>
  <si>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</si>
  <si>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</si>
  <si>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</si>
  <si>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</si>
  <si>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</si>
  <si>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</si>
  <si>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</si>
  <si>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</si>
  <si>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</si>
  <si>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</si>
  <si>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</si>
  <si>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</si>
  <si>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</si>
  <si>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</si>
  <si>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</si>
  <si>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</si>
  <si>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</si>
  <si>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</si>
  <si>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</si>
  <si>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</si>
  <si>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</si>
  <si>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</si>
  <si>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</si>
  <si>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</si>
  <si>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</si>
  <si>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</si>
  <si>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</si>
  <si>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</si>
  <si>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</si>
  <si>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</si>
  <si>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</si>
  <si>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</si>
  <si>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</si>
  <si>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</si>
  <si>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</si>
  <si>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</si>
  <si>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</si>
  <si>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</si>
  <si>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</si>
  <si>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</si>
  <si>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</si>
  <si>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</si>
  <si>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</si>
  <si>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</si>
  <si>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</si>
  <si>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</si>
  <si>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</si>
  <si>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</si>
  <si>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</si>
  <si>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</si>
  <si>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</si>
  <si>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</si>
  <si>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</si>
  <si>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</si>
  <si>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</si>
  <si>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</si>
  <si>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</si>
  <si>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</si>
  <si>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</si>
  <si>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</si>
  <si>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</si>
  <si>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</si>
  <si>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</si>
  <si>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</si>
  <si>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</si>
  <si>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</si>
  <si>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</si>
  <si>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</si>
  <si>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</si>
  <si>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</si>
  <si>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</si>
  <si>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</si>
  <si>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</si>
  <si>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</si>
  <si>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</si>
  <si>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</si>
  <si>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</si>
  <si>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</si>
  <si>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</si>
  <si>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</si>
  <si>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</si>
  <si>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</si>
  <si>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</si>
  <si>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</si>
  <si>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</si>
  <si>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</si>
  <si>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</si>
  <si>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</si>
  <si>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</si>
  <si>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</si>
  <si>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</si>
  <si>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</si>
  <si>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</si>
  <si>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</si>
  <si>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</si>
  <si>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</si>
  <si>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</si>
  <si>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</si>
  <si>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</si>
  <si>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</si>
  <si>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</si>
  <si>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</si>
  <si>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</si>
  <si>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</si>
  <si>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</si>
  <si>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</si>
  <si>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</si>
  <si>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</si>
  <si>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</si>
  <si>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</si>
  <si>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</si>
  <si>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</si>
  <si>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</si>
  <si>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</si>
  <si>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</si>
  <si>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</si>
  <si>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</si>
  <si>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</si>
  <si>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</si>
  <si>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</si>
  <si>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</si>
  <si>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</si>
  <si>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</si>
  <si>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</si>
  <si>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</si>
  <si>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</si>
  <si>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</si>
  <si>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</si>
  <si>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</si>
  <si>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</si>
  <si>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</si>
  <si>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</si>
  <si>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</si>
  <si>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</si>
  <si>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</si>
  <si>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</si>
  <si>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</si>
  <si>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</si>
  <si>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</si>
  <si>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</si>
  <si>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</si>
  <si>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</si>
  <si>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</si>
  <si>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</si>
  <si>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</si>
  <si>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</si>
  <si>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</si>
  <si>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</si>
  <si>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</si>
  <si>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</si>
  <si>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</si>
  <si>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</si>
  <si>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</si>
  <si>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</si>
  <si>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</si>
  <si>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</si>
  <si>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</si>
  <si>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</si>
  <si>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</si>
  <si>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</si>
  <si>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</si>
  <si>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</si>
  <si>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</si>
  <si>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</si>
  <si>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</si>
  <si>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</si>
  <si>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</si>
  <si>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</si>
  <si>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</si>
  <si>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</si>
  <si>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</si>
  <si>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</si>
  <si>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</si>
  <si>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</si>
  <si>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</si>
  <si>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</si>
  <si>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</si>
  <si>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</si>
  <si>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</si>
  <si>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</si>
  <si>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</si>
  <si>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</si>
  <si>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</si>
  <si>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</si>
  <si>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</si>
  <si>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</si>
  <si>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</si>
  <si>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</si>
  <si>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</si>
  <si>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</si>
  <si>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</si>
  <si>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</si>
  <si>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</si>
  <si>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</si>
  <si>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</si>
  <si>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</si>
  <si>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</si>
  <si>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</si>
  <si>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</si>
  <si>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</si>
  <si>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</si>
  <si>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</si>
  <si>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</si>
  <si>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</si>
  <si>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</si>
  <si>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</si>
  <si>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</si>
  <si>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</si>
  <si>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</si>
  <si>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</si>
  <si>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</si>
  <si>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</si>
  <si>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</si>
  <si>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</si>
  <si>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</si>
  <si>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</si>
  <si>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</si>
  <si>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</si>
  <si>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</si>
  <si>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</si>
  <si>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</si>
  <si>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</si>
  <si>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</si>
  <si>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</si>
  <si>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</si>
  <si>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</si>
  <si>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</si>
  <si>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</si>
  <si>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</si>
  <si>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</si>
  <si>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</si>
  <si>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</si>
  <si>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</si>
  <si>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</si>
  <si>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</si>
  <si>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</si>
  <si>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</si>
  <si>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</si>
  <si>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</si>
  <si>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</si>
  <si>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</si>
  <si>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</si>
  <si>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</si>
  <si>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</si>
  <si>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</si>
  <si>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</si>
  <si>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</si>
  <si>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</si>
  <si>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</si>
  <si>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</si>
  <si>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</si>
  <si>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</si>
  <si>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</si>
  <si>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</si>
  <si>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</si>
  <si>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</si>
  <si>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</si>
  <si>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</si>
  <si>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</si>
  <si>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</si>
  <si>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</si>
  <si>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</si>
  <si>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</si>
  <si>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</si>
  <si>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</si>
  <si>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</si>
  <si>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</si>
  <si>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</si>
  <si>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</si>
  <si>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</si>
  <si>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</si>
  <si>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</si>
  <si>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</si>
  <si>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</si>
  <si>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</si>
  <si>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</si>
  <si>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</si>
  <si>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</si>
  <si>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</si>
  <si>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</si>
  <si>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</si>
  <si>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</si>
  <si>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</si>
  <si>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</si>
  <si>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</si>
  <si>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</si>
  <si>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</si>
  <si>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</si>
  <si>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</si>
  <si>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</si>
  <si>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</si>
  <si>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</si>
  <si>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</si>
  <si>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</si>
  <si>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</si>
  <si>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</si>
  <si>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</si>
  <si>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</si>
  <si>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</si>
  <si>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</si>
  <si>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</si>
  <si>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</si>
  <si>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</si>
  <si>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</si>
  <si>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</si>
  <si>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</si>
  <si>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</si>
  <si>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</si>
  <si>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</si>
  <si>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</si>
  <si>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</si>
  <si>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</si>
  <si>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</si>
  <si>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</si>
  <si>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</si>
  <si>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</si>
  <si>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</si>
  <si>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</si>
  <si>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</si>
  <si>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</si>
  <si>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</si>
  <si>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</si>
  <si>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</si>
  <si>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</si>
  <si>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</si>
  <si>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</si>
  <si>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</si>
  <si>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</si>
  <si>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</si>
  <si>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</si>
  <si>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</si>
  <si>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</si>
  <si>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</si>
  <si>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</si>
  <si>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</si>
  <si>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</si>
  <si>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</si>
  <si>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</si>
  <si>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</si>
  <si>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</si>
  <si>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</si>
  <si>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</si>
  <si>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</si>
  <si>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</si>
  <si>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</si>
  <si>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</si>
  <si>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</si>
  <si>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</si>
  <si>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</si>
  <si>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</si>
  <si>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</si>
  <si>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</si>
  <si>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</si>
  <si>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</si>
  <si>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</si>
  <si>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</si>
  <si>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</si>
  <si>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</si>
  <si>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</si>
  <si>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</si>
  <si>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</si>
  <si>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</si>
  <si>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</si>
  <si>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</si>
  <si>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</si>
  <si>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</si>
  <si>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</si>
  <si>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</si>
  <si>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</si>
  <si>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</si>
  <si>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</si>
  <si>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</si>
  <si>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</si>
  <si>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</si>
  <si>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</si>
  <si>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</si>
  <si>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</si>
  <si>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</si>
  <si>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</si>
  <si>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</si>
  <si>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</si>
  <si>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</si>
  <si>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</si>
  <si>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</si>
  <si>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</si>
  <si>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</si>
  <si>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</si>
  <si>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</si>
  <si>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</si>
  <si>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</si>
  <si>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</si>
  <si>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</si>
  <si>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</si>
  <si>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</si>
  <si>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</si>
  <si>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</si>
  <si>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</si>
  <si>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</si>
  <si>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</si>
  <si>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</si>
  <si>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</si>
  <si>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</si>
  <si>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</si>
  <si>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</si>
  <si>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</si>
  <si>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</si>
  <si>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</si>
  <si>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</si>
  <si>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</si>
  <si>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</si>
  <si>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</si>
  <si>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</si>
  <si>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</si>
  <si>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</si>
  <si>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</si>
  <si>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</si>
  <si>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</si>
  <si>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</si>
  <si>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</si>
  <si>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</si>
  <si>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</si>
  <si>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</si>
  <si>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</si>
  <si>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</si>
  <si>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</si>
  <si>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</si>
  <si>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</si>
  <si>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</si>
  <si>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</si>
  <si>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</si>
  <si>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</si>
  <si>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</si>
  <si>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</si>
  <si>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</si>
  <si>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</si>
  <si>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</si>
  <si>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</si>
  <si>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</si>
  <si>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</si>
  <si>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</si>
  <si>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</si>
  <si>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</si>
  <si>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</si>
  <si>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</si>
  <si>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</si>
  <si>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</si>
  <si>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</si>
  <si>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</si>
  <si>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</si>
  <si>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</si>
  <si>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</si>
  <si>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</si>
  <si>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</si>
  <si>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</si>
  <si>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</si>
  <si>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</si>
  <si>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</si>
  <si>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</si>
  <si>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</si>
  <si>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</si>
  <si>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</si>
  <si>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</si>
  <si>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</si>
  <si>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</si>
  <si>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</si>
  <si>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</si>
  <si>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</si>
  <si>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</si>
  <si>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</si>
  <si>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</si>
  <si>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</si>
  <si>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</si>
  <si>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</si>
  <si>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</si>
  <si>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</si>
  <si>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</si>
  <si>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</si>
  <si>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</si>
  <si>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</si>
  <si>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</si>
  <si>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</si>
  <si>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</si>
  <si>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</si>
  <si>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</si>
  <si>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</si>
  <si>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</si>
  <si>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</si>
  <si>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</si>
  <si>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</si>
  <si>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</si>
  <si>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</si>
  <si>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</si>
  <si>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</si>
  <si>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</si>
  <si>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</si>
  <si>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</si>
  <si>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</si>
  <si>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</si>
  <si>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</si>
  <si>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</si>
  <si>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</si>
  <si>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</si>
  <si>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</si>
  <si>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</si>
  <si>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</si>
  <si>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</si>
  <si>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</si>
  <si>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</si>
  <si>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</si>
  <si>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</si>
  <si>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</si>
  <si>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</si>
  <si>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</si>
  <si>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</si>
  <si>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</si>
  <si>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</si>
  <si>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</si>
  <si>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</si>
  <si>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</si>
  <si>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</si>
  <si>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</si>
  <si>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</si>
  <si>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</si>
  <si>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</si>
  <si>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</si>
  <si>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</si>
  <si>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</si>
  <si>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</si>
  <si>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</si>
  <si>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</si>
  <si>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</si>
  <si>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</si>
  <si>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</si>
  <si>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</si>
  <si>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</si>
  <si>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</si>
  <si>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</si>
  <si>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</si>
  <si>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</si>
  <si>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</si>
  <si>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</si>
  <si>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</si>
  <si>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</si>
  <si>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</si>
  <si>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</si>
  <si>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</si>
  <si>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</si>
  <si>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</si>
  <si>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</si>
  <si>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</si>
  <si>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</si>
  <si>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</si>
  <si>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</si>
  <si>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</si>
  <si>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</si>
  <si>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</si>
  <si>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</si>
  <si>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</si>
  <si>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</si>
  <si>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</si>
  <si>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</si>
  <si>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</si>
  <si>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</si>
  <si>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</si>
  <si>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</si>
  <si>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</si>
  <si>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</si>
  <si>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</si>
  <si>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</si>
  <si>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</si>
  <si>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</si>
  <si>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</si>
  <si>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</si>
  <si>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</si>
  <si>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</si>
  <si>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</si>
  <si>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</si>
  <si>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</si>
  <si>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</si>
  <si>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</si>
  <si>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</si>
  <si>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</si>
  <si>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</si>
  <si>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</si>
  <si>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</si>
  <si>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</si>
  <si>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</si>
  <si>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</si>
  <si>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</si>
  <si>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</si>
  <si>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</si>
  <si>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</si>
  <si>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</si>
  <si>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</si>
  <si>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</si>
  <si>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</si>
  <si>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</si>
  <si>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</si>
  <si>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</si>
  <si>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</si>
  <si>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</si>
  <si>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</si>
  <si>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</si>
  <si>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</si>
  <si>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</si>
  <si>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</si>
  <si>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</si>
  <si>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</si>
  <si>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</si>
  <si>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</si>
  <si>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</si>
  <si>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</si>
  <si>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</si>
  <si>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</si>
  <si>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</si>
  <si>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</si>
  <si>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</si>
  <si>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</si>
  <si>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</si>
  <si>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</si>
  <si>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</si>
  <si>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</si>
  <si>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</si>
  <si>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</si>
  <si>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</si>
  <si>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</si>
  <si>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</si>
  <si>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</si>
  <si>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</si>
  <si>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</si>
  <si>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</si>
  <si>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</si>
  <si>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</si>
  <si>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</si>
  <si>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</si>
  <si>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</si>
  <si>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</si>
  <si>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</si>
  <si>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</si>
  <si>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</si>
  <si>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</si>
  <si>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</si>
  <si>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</si>
  <si>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</si>
  <si>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</si>
  <si>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</si>
  <si>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</si>
  <si>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</si>
  <si>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</si>
  <si>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</si>
  <si>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</si>
  <si>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</si>
  <si>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</si>
  <si>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</si>
  <si>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</si>
  <si>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</si>
  <si>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</si>
  <si>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</si>
  <si>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</si>
  <si>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</si>
  <si>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</si>
  <si>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</si>
  <si>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</si>
  <si>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</si>
  <si>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</si>
  <si>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</si>
  <si>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</si>
  <si>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</si>
  <si>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</si>
  <si>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</si>
  <si>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</si>
  <si>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</si>
  <si>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</si>
  <si>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</si>
  <si>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</si>
  <si>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</si>
  <si>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</si>
  <si>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</si>
  <si>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</si>
  <si>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</si>
  <si>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</si>
  <si>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</si>
  <si>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</si>
  <si>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</si>
  <si>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</si>
  <si>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</si>
  <si>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</si>
  <si>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</si>
  <si>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</si>
  <si>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</si>
  <si>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</si>
  <si>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</si>
  <si>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</si>
  <si>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</si>
  <si>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</si>
  <si>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</si>
  <si>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</si>
  <si>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</si>
  <si>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</si>
  <si>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</si>
  <si>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</si>
  <si>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</si>
  <si>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</si>
  <si>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</si>
  <si>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</si>
  <si>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</si>
  <si>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</si>
  <si>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</si>
  <si>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</si>
  <si>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</si>
  <si>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</si>
  <si>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</si>
  <si>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</si>
  <si>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</si>
  <si>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</si>
  <si>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</si>
  <si>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</si>
  <si>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</si>
  <si>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</si>
  <si>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</si>
  <si>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</si>
  <si>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</si>
  <si>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</si>
  <si>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</si>
  <si>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</si>
  <si>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</si>
  <si>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</si>
  <si>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</si>
  <si>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</si>
  <si>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</si>
  <si>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</si>
  <si>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</si>
  <si>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</si>
  <si>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</si>
  <si>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</si>
  <si>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</si>
  <si>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</si>
  <si>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</si>
  <si>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</si>
  <si>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</si>
  <si>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</si>
  <si>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</si>
  <si>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</si>
  <si>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</si>
  <si>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</si>
  <si>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</si>
  <si>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</si>
  <si>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</si>
  <si>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</si>
  <si>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</si>
  <si>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</si>
  <si>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</si>
  <si>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</si>
  <si>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</si>
  <si>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</si>
  <si>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</si>
  <si>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</si>
  <si>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</si>
  <si>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</si>
  <si>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</si>
  <si>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</si>
  <si>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</si>
  <si>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</si>
  <si>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</si>
  <si>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</si>
  <si>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</si>
  <si>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</si>
  <si>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</si>
  <si>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</si>
  <si>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</si>
  <si>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</si>
  <si>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</si>
  <si>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</si>
  <si>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</si>
  <si>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</si>
  <si>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</si>
  <si>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</si>
  <si>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</si>
  <si>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</si>
  <si>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</si>
  <si>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</si>
  <si>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</si>
  <si>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</si>
  <si>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</si>
  <si>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</si>
  <si>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</si>
  <si>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</si>
  <si>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</si>
  <si>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</si>
  <si>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</si>
  <si>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</si>
  <si>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</si>
  <si>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</si>
  <si>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</si>
  <si>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</si>
  <si>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</si>
  <si>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</si>
  <si>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</si>
  <si>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</si>
  <si>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</si>
  <si>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</si>
  <si>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</si>
  <si>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</si>
  <si>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</si>
  <si>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</si>
  <si>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</si>
  <si>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</si>
  <si>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</si>
  <si>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</si>
  <si>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</si>
  <si>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</si>
  <si>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</si>
  <si>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</si>
  <si>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</si>
  <si>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</si>
  <si>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</si>
  <si>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</si>
  <si>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</si>
  <si>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</si>
  <si>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</si>
  <si>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</si>
  <si>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</si>
  <si>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</si>
  <si>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</si>
  <si>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</si>
  <si>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</si>
  <si>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</si>
  <si>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</si>
  <si>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</si>
  <si>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</si>
  <si>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</si>
  <si>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</si>
  <si>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</si>
  <si>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</si>
  <si>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</si>
  <si>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</si>
  <si>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</si>
  <si>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</si>
  <si>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</si>
  <si>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</si>
  <si>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</si>
  <si>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</si>
  <si>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</si>
  <si>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</si>
  <si>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</si>
  <si>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</si>
  <si>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</si>
  <si>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</si>
  <si>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</si>
  <si>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</si>
  <si>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</si>
  <si>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</si>
  <si>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</si>
  <si>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</si>
  <si>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</si>
  <si>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</si>
  <si>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</si>
  <si>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</si>
  <si>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</si>
  <si>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</si>
  <si>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</si>
  <si>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</si>
  <si>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</si>
  <si>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</si>
  <si>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</si>
  <si>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</si>
  <si>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</si>
  <si>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</si>
  <si>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</si>
  <si>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</si>
  <si>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</si>
  <si>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</si>
  <si>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</si>
  <si>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</si>
  <si>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</si>
  <si>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</si>
  <si>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</si>
  <si>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</si>
  <si>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</si>
  <si>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</si>
  <si>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</si>
  <si>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</si>
  <si>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</si>
  <si>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</si>
  <si>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</si>
  <si>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</si>
  <si>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</si>
  <si>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</si>
  <si>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</si>
  <si>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</si>
  <si>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</si>
  <si>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</si>
  <si>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</si>
  <si>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</si>
  <si>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</si>
  <si>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</si>
  <si>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</si>
  <si>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</si>
  <si>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</si>
  <si>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</si>
  <si>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</si>
  <si>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</si>
  <si>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</si>
  <si>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</si>
  <si>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</si>
  <si>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</si>
  <si>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</si>
  <si>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</si>
  <si>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</si>
  <si>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</si>
  <si>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</si>
  <si>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</si>
  <si>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</si>
  <si>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</si>
  <si>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</si>
  <si>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</si>
  <si>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</si>
  <si>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</si>
  <si>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</si>
  <si>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</si>
  <si>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</si>
  <si>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</si>
  <si>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</si>
  <si>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</si>
  <si>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</si>
  <si>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</si>
  <si>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</si>
  <si>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</si>
  <si>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</si>
  <si>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</si>
  <si>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</si>
  <si>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</si>
  <si>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</si>
  <si>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</si>
  <si>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</si>
  <si>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</si>
  <si>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</si>
  <si>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</si>
  <si>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</si>
  <si>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</si>
  <si>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</si>
  <si>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</si>
  <si>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</si>
  <si>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</si>
  <si>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</si>
  <si>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</si>
  <si>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</si>
  <si>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</si>
  <si>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</si>
  <si>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</si>
  <si>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</si>
  <si>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</si>
  <si>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</si>
  <si>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</si>
  <si>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</si>
  <si>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</si>
  <si>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</si>
  <si>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</si>
  <si>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</si>
  <si>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</si>
  <si>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</si>
  <si>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</si>
  <si>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</si>
  <si>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</si>
  <si>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</si>
  <si>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</si>
  <si>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</si>
  <si>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</si>
  <si>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</si>
  <si>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</si>
  <si>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</si>
  <si>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</si>
  <si>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</si>
  <si>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</si>
  <si>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</si>
  <si>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</si>
  <si>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</si>
  <si>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</si>
  <si>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</si>
  <si>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</si>
  <si>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</si>
  <si>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</si>
  <si>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</si>
  <si>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</si>
  <si>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</si>
  <si>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</si>
  <si>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</si>
  <si>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</si>
  <si>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</si>
  <si>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</si>
  <si>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</si>
  <si>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</si>
  <si>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</si>
  <si>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</si>
  <si>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</si>
  <si>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</si>
  <si>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</si>
  <si>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</si>
  <si>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</si>
  <si>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</si>
  <si>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</si>
  <si>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</si>
  <si>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</si>
  <si>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</si>
  <si>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</si>
  <si>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</si>
  <si>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</si>
  <si>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</si>
  <si>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</si>
  <si>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</si>
  <si>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</si>
  <si>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</si>
  <si>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</si>
  <si>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</si>
  <si>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</si>
  <si>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</si>
  <si>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</si>
  <si>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</si>
  <si>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</si>
  <si>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</si>
  <si>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</si>
  <si>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</si>
  <si>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</si>
  <si>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</si>
  <si>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</si>
  <si>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</si>
  <si>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</si>
  <si>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</si>
  <si>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</si>
  <si>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</si>
  <si>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</si>
  <si>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</si>
  <si>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</si>
  <si>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</si>
  <si>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</si>
  <si>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</si>
  <si>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</si>
  <si>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</si>
  <si>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</si>
  <si>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</si>
  <si>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</si>
  <si>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</si>
  <si>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</si>
  <si>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</si>
  <si>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</si>
  <si>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</si>
  <si>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</si>
  <si>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</si>
  <si>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</si>
  <si>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</si>
  <si>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</si>
  <si>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</si>
  <si>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</si>
  <si>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</si>
  <si>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</si>
  <si>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</si>
  <si>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</si>
  <si>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</si>
  <si>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</si>
  <si>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</si>
  <si>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</si>
  <si>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</si>
  <si>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</si>
  <si>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</si>
  <si>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</si>
  <si>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</si>
  <si>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</si>
  <si>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</si>
  <si>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</si>
  <si>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</si>
  <si>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</si>
  <si>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</si>
  <si>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</si>
  <si>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</si>
  <si>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</si>
  <si>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</si>
  <si>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</si>
  <si>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</si>
  <si>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</si>
  <si>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</si>
  <si>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</si>
  <si>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</si>
  <si>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</si>
  <si>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</si>
  <si>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</si>
  <si>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</si>
  <si>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</si>
  <si>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</si>
  <si>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</si>
  <si>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</si>
  <si>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</si>
  <si>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</si>
  <si>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</si>
  <si>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</si>
  <si>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</si>
  <si>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</si>
  <si>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</si>
  <si>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</si>
  <si>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</si>
  <si>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</si>
  <si>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</si>
  <si>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</si>
  <si>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</si>
  <si>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</si>
  <si>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</si>
  <si>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</si>
  <si>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</si>
  <si>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</si>
  <si>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</si>
  <si>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</si>
  <si>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</si>
  <si>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</si>
  <si>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</si>
  <si>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</si>
  <si>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</si>
  <si>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</si>
  <si>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</si>
  <si>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</si>
  <si>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</si>
  <si>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</si>
  <si>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</si>
  <si>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</si>
  <si>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</si>
  <si>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</si>
  <si>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</si>
  <si>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</si>
  <si>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</si>
  <si>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</si>
  <si>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</si>
  <si>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</si>
  <si>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</si>
  <si>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</si>
  <si>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</si>
  <si>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</si>
  <si>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</si>
  <si>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</si>
  <si>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</si>
  <si>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</si>
  <si>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</si>
  <si>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</si>
  <si>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</si>
  <si>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</si>
  <si>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</si>
  <si>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</si>
  <si>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</si>
  <si>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</si>
  <si>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</si>
  <si>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</si>
  <si>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</si>
  <si>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</si>
  <si>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</si>
  <si>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</si>
  <si>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</si>
  <si>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</si>
  <si>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</si>
  <si>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</si>
  <si>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</si>
  <si>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</si>
  <si>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</si>
  <si>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</si>
  <si>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</si>
  <si>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</si>
  <si>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</si>
  <si>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</si>
  <si>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</si>
  <si>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</si>
  <si>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</si>
  <si>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</si>
  <si>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</si>
  <si>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</si>
  <si>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</si>
  <si>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</si>
  <si>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</si>
  <si>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</si>
  <si>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</si>
  <si>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</si>
  <si>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</si>
  <si>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</si>
  <si>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</si>
  <si>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</si>
  <si>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</si>
  <si>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</si>
  <si>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</si>
  <si>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</si>
  <si>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</si>
  <si>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</si>
  <si>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</si>
  <si>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</si>
  <si>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</si>
  <si>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</si>
  <si>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</si>
  <si>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</si>
  <si>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</si>
  <si>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</si>
  <si>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</si>
  <si>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</si>
  <si>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</si>
  <si>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</si>
  <si>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</si>
  <si>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</si>
  <si>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</si>
  <si>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</si>
  <si>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</si>
  <si>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</si>
  <si>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</si>
  <si>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</si>
  <si>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</si>
  <si>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</si>
  <si>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</si>
  <si>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</si>
  <si>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</si>
  <si>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</si>
  <si>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</si>
  <si>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</si>
  <si>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</si>
  <si>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</si>
  <si>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</si>
  <si>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</si>
  <si>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</si>
  <si>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</si>
  <si>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</si>
  <si>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</si>
  <si>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</si>
  <si>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</si>
  <si>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</si>
  <si>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</si>
  <si>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</si>
  <si>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</si>
  <si>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</si>
  <si>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</si>
  <si>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</si>
  <si>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</si>
  <si>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</si>
  <si>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</si>
  <si>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</si>
  <si>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</si>
  <si>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</si>
  <si>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</si>
  <si>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</si>
  <si>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</si>
  <si>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</si>
  <si>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</si>
  <si>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</si>
  <si>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</si>
  <si>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</si>
  <si>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</si>
  <si>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</si>
  <si>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</si>
  <si>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</si>
  <si>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</si>
  <si>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</si>
  <si>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</si>
  <si>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</si>
  <si>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</si>
  <si>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</si>
  <si>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</si>
  <si>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</si>
  <si>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</si>
  <si>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</si>
  <si>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</si>
  <si>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</si>
  <si>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</si>
  <si>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</si>
  <si>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</si>
  <si>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</si>
  <si>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</si>
  <si>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</si>
  <si>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</si>
  <si>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</si>
  <si>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</si>
  <si>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</si>
  <si>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</si>
  <si>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</si>
  <si>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</si>
  <si>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</si>
  <si>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</si>
  <si>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</si>
  <si>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</si>
  <si>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</si>
  <si>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</si>
  <si>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</si>
  <si>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</si>
  <si>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</si>
  <si>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</si>
  <si>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</si>
  <si>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</si>
  <si>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</si>
  <si>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</si>
  <si>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</si>
  <si>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</si>
  <si>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</si>
  <si>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</si>
  <si>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</si>
  <si>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</si>
  <si>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</si>
  <si>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</si>
  <si>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</si>
  <si>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</si>
  <si>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</si>
  <si>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</si>
  <si>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</si>
  <si>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</si>
  <si>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</si>
  <si>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</si>
  <si>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</si>
  <si>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</si>
  <si>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</si>
  <si>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</si>
  <si>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</si>
  <si>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</si>
  <si>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</si>
  <si>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</si>
  <si>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</si>
  <si>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</si>
  <si>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</si>
  <si>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</si>
  <si>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</si>
  <si>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</si>
  <si>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</si>
  <si>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</si>
  <si>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</si>
  <si>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</si>
  <si>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</si>
  <si>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</si>
  <si>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</si>
  <si>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</si>
  <si>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</si>
  <si>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</si>
  <si>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</si>
  <si>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</si>
  <si>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</si>
  <si>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</si>
  <si>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</si>
  <si>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</si>
  <si>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</si>
  <si>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</si>
  <si>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</si>
  <si>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</si>
  <si>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</si>
  <si>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</si>
  <si>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</si>
  <si>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</si>
  <si>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</si>
  <si>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</si>
  <si>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</si>
  <si>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</si>
  <si>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</si>
  <si>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</si>
  <si>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</si>
  <si>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</si>
  <si>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</si>
  <si>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</si>
  <si>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</si>
  <si>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</si>
  <si>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</si>
  <si>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</si>
  <si>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</si>
  <si>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</si>
  <si>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</si>
  <si>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</si>
  <si>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</si>
  <si>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</si>
  <si>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</si>
  <si>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</si>
  <si>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</si>
  <si>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</si>
  <si>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</si>
  <si>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</si>
  <si>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</si>
  <si>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</si>
  <si>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</si>
  <si>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</si>
  <si>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</si>
  <si>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</si>
  <si>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</si>
  <si>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</si>
  <si>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</si>
  <si>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</si>
  <si>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</si>
  <si>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</si>
  <si>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</si>
  <si>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</si>
  <si>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</si>
  <si>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</si>
  <si>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</si>
  <si>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</si>
  <si>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</si>
  <si>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</si>
  <si>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</si>
  <si>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</si>
  <si>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</si>
  <si>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</si>
  <si>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</si>
  <si>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</si>
  <si>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</si>
  <si>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</si>
  <si>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</si>
  <si>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</si>
  <si>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</si>
  <si>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</si>
  <si>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</si>
  <si>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</si>
  <si>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</si>
  <si>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</si>
  <si>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</si>
  <si>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</si>
  <si>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</si>
  <si>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</si>
  <si>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</si>
  <si>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</si>
  <si>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</si>
  <si>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</si>
  <si>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</si>
  <si>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</si>
  <si>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</si>
  <si>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</si>
  <si>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</si>
  <si>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</si>
  <si>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</si>
  <si>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</si>
  <si>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</si>
  <si>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</si>
  <si>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</si>
  <si>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</si>
  <si>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</si>
  <si>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</si>
  <si>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</si>
  <si>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</si>
  <si>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</si>
  <si>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</si>
  <si>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</si>
  <si>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</si>
  <si>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</si>
  <si>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</si>
  <si>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</si>
  <si>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</si>
  <si>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</si>
  <si>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</si>
  <si>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</si>
  <si>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</si>
  <si>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</si>
  <si>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</si>
  <si>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</si>
  <si>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</si>
  <si>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</si>
  <si>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</si>
  <si>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</si>
  <si>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</si>
  <si>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</si>
  <si>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</si>
  <si>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</si>
  <si>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</si>
  <si>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</si>
  <si>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</si>
  <si>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</si>
  <si>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</si>
  <si>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</si>
  <si>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</si>
  <si>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</si>
  <si>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</si>
  <si>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</si>
  <si>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</si>
  <si>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</si>
  <si>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</si>
  <si>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</si>
  <si>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</si>
  <si>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</si>
  <si>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</si>
  <si>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</si>
  <si>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</si>
  <si>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</si>
  <si>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</si>
  <si>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</si>
  <si>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</si>
  <si>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</si>
  <si>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</si>
  <si>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</si>
  <si>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</si>
  <si>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</si>
  <si>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</si>
  <si>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</si>
  <si>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</si>
  <si>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</si>
  <si>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</si>
  <si>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</si>
  <si>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</si>
  <si>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</si>
  <si>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</si>
  <si>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</si>
  <si>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</si>
  <si>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</si>
  <si>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</si>
  <si>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</si>
  <si>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</si>
  <si>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</si>
  <si>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</si>
  <si>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</si>
  <si>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</si>
  <si>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</si>
  <si>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</si>
  <si>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</si>
  <si>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</si>
  <si>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</si>
  <si>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</si>
  <si>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</si>
  <si>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</si>
  <si>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</si>
  <si>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</si>
  <si>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</si>
  <si>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</si>
  <si>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</si>
  <si>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</si>
  <si>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</si>
  <si>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</si>
  <si>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</si>
  <si>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</si>
  <si>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</si>
  <si>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</si>
  <si>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</si>
  <si>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</si>
  <si>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</si>
  <si>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</si>
  <si>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</si>
  <si>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</si>
  <si>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</si>
  <si>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</si>
  <si>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</si>
  <si>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</si>
  <si>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</si>
  <si>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</si>
  <si>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</si>
  <si>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</si>
  <si>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</si>
  <si>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</si>
  <si>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</si>
  <si>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</si>
  <si>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</si>
  <si>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</si>
  <si>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</si>
  <si>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</si>
  <si>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</si>
  <si>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</si>
  <si>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</si>
  <si>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</si>
  <si>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</si>
  <si>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</si>
  <si>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</si>
  <si>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</si>
  <si>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</si>
  <si>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</si>
  <si>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</si>
  <si>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</si>
  <si>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</si>
  <si>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</si>
  <si>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</si>
  <si>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</si>
  <si>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</si>
  <si>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</si>
  <si>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</si>
  <si>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</si>
  <si>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</si>
  <si>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</si>
  <si>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</si>
  <si>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</si>
  <si>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</si>
  <si>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</si>
  <si>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</si>
  <si>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</si>
  <si>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</si>
  <si>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</si>
  <si>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</si>
  <si>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</si>
  <si>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</si>
  <si>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</si>
  <si>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</si>
  <si>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</si>
  <si>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</si>
  <si>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</si>
  <si>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</si>
  <si>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</si>
  <si>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</si>
  <si>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</si>
  <si>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</si>
  <si>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</si>
  <si>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</si>
  <si>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</si>
  <si>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</si>
  <si>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</si>
  <si>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</si>
  <si>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</si>
  <si>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</si>
  <si>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</si>
  <si>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</si>
  <si>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</si>
  <si>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</si>
  <si>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</si>
  <si>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</si>
  <si>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</si>
  <si>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</si>
  <si>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</si>
  <si>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</si>
  <si>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</si>
  <si>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</si>
  <si>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</si>
  <si>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</si>
  <si>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</si>
  <si>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</si>
  <si>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</si>
  <si>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</si>
  <si>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</si>
  <si>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</si>
  <si>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</si>
  <si>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</si>
  <si>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</si>
  <si>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</si>
  <si>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</si>
  <si>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</si>
  <si>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</si>
  <si>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</si>
  <si>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</si>
  <si>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</si>
  <si>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</si>
  <si>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</si>
  <si>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</si>
  <si>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</si>
  <si>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</si>
  <si>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</si>
  <si>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</si>
  <si>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</si>
  <si>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</si>
  <si>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</si>
  <si>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</si>
  <si>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</si>
  <si>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</si>
  <si>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</si>
  <si>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</si>
  <si>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</si>
  <si>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</si>
  <si>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</si>
  <si>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</si>
  <si>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</si>
  <si>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</si>
  <si>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</si>
  <si>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</si>
  <si>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</si>
  <si>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</si>
  <si>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</si>
  <si>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</si>
  <si>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</si>
  <si>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</si>
  <si>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</si>
  <si>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</si>
  <si>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</si>
  <si>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</si>
  <si>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</si>
  <si>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</si>
  <si>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</si>
  <si>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</si>
  <si>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</si>
  <si>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</si>
  <si>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</si>
  <si>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</si>
  <si>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</si>
  <si>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</si>
  <si>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</si>
  <si>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</si>
  <si>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</si>
  <si>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</si>
  <si>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</si>
  <si>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</si>
  <si>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</si>
  <si>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</si>
  <si>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</si>
  <si>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</si>
  <si>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</si>
  <si>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</si>
  <si>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</si>
  <si>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</si>
  <si>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</si>
  <si>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</si>
  <si>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</si>
  <si>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</si>
  <si>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</si>
  <si>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</si>
  <si>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</si>
  <si>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</si>
  <si>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</si>
  <si>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</si>
  <si>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</si>
  <si>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</si>
  <si>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</si>
  <si>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</si>
  <si>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</si>
  <si>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</si>
  <si>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</si>
  <si>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</si>
  <si>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</si>
  <si>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</si>
  <si>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</si>
  <si>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</si>
  <si>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</si>
  <si>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</si>
  <si>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</si>
  <si>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</si>
  <si>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</si>
  <si>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</si>
  <si>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</si>
  <si>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</si>
  <si>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</si>
  <si>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</si>
  <si>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</si>
  <si>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</si>
  <si>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</si>
  <si>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</si>
  <si>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</si>
  <si>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</si>
  <si>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</si>
  <si>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</si>
  <si>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</si>
  <si>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</si>
  <si>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</si>
  <si>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</si>
  <si>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</si>
  <si>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</si>
  <si>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</si>
  <si>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</si>
  <si>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</si>
  <si>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</si>
  <si>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</si>
  <si>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</si>
  <si>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</si>
  <si>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</si>
  <si>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</si>
  <si>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</si>
  <si>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</si>
  <si>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</si>
  <si>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</si>
  <si>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</si>
  <si>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</si>
  <si>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</si>
  <si>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</si>
  <si>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</si>
  <si>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</si>
  <si>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</si>
  <si>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</si>
  <si>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</si>
  <si>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</si>
  <si>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</si>
  <si>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</si>
  <si>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</si>
  <si>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</si>
  <si>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</si>
  <si>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</si>
  <si>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</si>
  <si>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</si>
  <si>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</si>
  <si>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</si>
  <si>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</si>
  <si>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</si>
  <si>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</si>
  <si>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</si>
  <si>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</si>
  <si>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</si>
  <si>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</si>
  <si>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</si>
  <si>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</si>
  <si>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</si>
  <si>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</si>
  <si>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</si>
  <si>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</si>
  <si>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</si>
  <si>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</si>
  <si>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</si>
  <si>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</si>
  <si>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</si>
  <si>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</si>
  <si>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</si>
  <si>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</si>
  <si>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</si>
  <si>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</si>
  <si>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</si>
  <si>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</si>
  <si>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</si>
  <si>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</si>
  <si>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</si>
  <si>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</si>
  <si>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</si>
  <si>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</si>
  <si>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</si>
  <si>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</si>
  <si>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</si>
  <si>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</si>
  <si>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</si>
  <si>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</si>
  <si>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</si>
  <si>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</si>
  <si>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</si>
  <si>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</si>
  <si>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</si>
  <si>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</si>
  <si>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</si>
  <si>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</si>
  <si>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</si>
  <si>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</si>
  <si>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</si>
  <si>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</si>
  <si>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</si>
  <si>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</si>
  <si>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</si>
  <si>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</si>
  <si>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</si>
  <si>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</si>
  <si>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</si>
  <si>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</si>
  <si>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</si>
  <si>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</si>
  <si>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</si>
  <si>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</si>
  <si>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</si>
  <si>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</si>
  <si>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</si>
  <si>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</si>
  <si>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</si>
  <si>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</si>
  <si>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</si>
  <si>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</si>
  <si>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</si>
  <si>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</si>
  <si>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</si>
  <si>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</si>
  <si>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</si>
  <si>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</si>
  <si>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</si>
  <si>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</si>
  <si>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</si>
  <si>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</si>
  <si>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</si>
  <si>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</si>
  <si>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</si>
  <si>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</si>
  <si>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</si>
  <si>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</si>
  <si>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</si>
  <si>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</si>
  <si>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</si>
  <si>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</si>
  <si>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</si>
  <si>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</si>
  <si>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</si>
  <si>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</si>
  <si>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</si>
  <si>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</si>
  <si>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</si>
  <si>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</si>
  <si>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</si>
  <si>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</si>
  <si>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</si>
  <si>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</si>
  <si>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</si>
  <si>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</si>
  <si>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</si>
  <si>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</si>
  <si>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</si>
  <si>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</si>
  <si>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</si>
  <si>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</si>
  <si>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</si>
  <si>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</si>
  <si>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</si>
  <si>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</si>
  <si>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</si>
  <si>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</si>
  <si>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</si>
  <si>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</si>
  <si>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</si>
  <si>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</si>
  <si>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</si>
  <si>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</si>
  <si>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</si>
  <si>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</si>
  <si>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</si>
  <si>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</si>
  <si>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</si>
  <si>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</si>
  <si>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</si>
  <si>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</si>
  <si>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</si>
  <si>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</si>
  <si>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</si>
  <si>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</si>
  <si>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</si>
  <si>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</si>
  <si>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</si>
  <si>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</si>
  <si>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</si>
  <si>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</si>
  <si>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</si>
  <si>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</si>
  <si>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</si>
  <si>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</si>
  <si>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</si>
  <si>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</si>
  <si>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</si>
  <si>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</si>
  <si>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</si>
  <si>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</si>
  <si>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</si>
  <si>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</si>
  <si>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</si>
  <si>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</si>
  <si>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</si>
  <si>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</si>
  <si>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</si>
  <si>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</si>
  <si>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</si>
  <si>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</si>
  <si>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</si>
  <si>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</si>
  <si>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</si>
  <si>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</si>
  <si>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</si>
  <si>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</si>
  <si>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</si>
  <si>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</si>
  <si>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</si>
  <si>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</si>
  <si>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</si>
  <si>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</si>
  <si>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</si>
  <si>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</si>
  <si>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</si>
  <si>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</si>
  <si>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</si>
  <si>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</si>
  <si>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</si>
  <si>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</si>
  <si>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</si>
  <si>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</si>
  <si>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</si>
  <si>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</si>
  <si>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</si>
  <si>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</si>
  <si>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</si>
  <si>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</si>
  <si>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</si>
  <si>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</si>
  <si>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</si>
  <si>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</si>
  <si>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</si>
  <si>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</si>
  <si>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</si>
  <si>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</si>
  <si>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</si>
  <si>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</si>
  <si>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</si>
  <si>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</si>
  <si>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</si>
  <si>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</si>
  <si>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</si>
  <si>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</si>
  <si>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</si>
  <si>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</si>
  <si>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</si>
  <si>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</si>
  <si>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</si>
  <si>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</si>
  <si>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</si>
  <si>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</si>
  <si>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</si>
  <si>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</si>
  <si>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</si>
  <si>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</si>
  <si>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</si>
  <si>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</si>
  <si>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</si>
  <si>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</si>
  <si>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</si>
  <si>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</si>
  <si>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</si>
  <si>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</si>
  <si>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</si>
  <si>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</si>
  <si>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</si>
  <si>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</si>
  <si>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</si>
  <si>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</si>
  <si>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</si>
  <si>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</si>
  <si>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</si>
  <si>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</si>
  <si>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</si>
  <si>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</si>
  <si>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</si>
  <si>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</si>
  <si>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</si>
  <si>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</si>
  <si>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</si>
  <si>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</si>
  <si>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</si>
  <si>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</si>
  <si>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</si>
  <si>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</si>
  <si>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</si>
  <si>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</si>
  <si>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</si>
  <si>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</si>
  <si>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</si>
  <si>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</si>
  <si>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</si>
  <si>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</si>
  <si>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</si>
  <si>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</si>
  <si>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</si>
  <si>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</si>
  <si>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</si>
  <si>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</si>
  <si>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</si>
  <si>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</si>
  <si>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</si>
  <si>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</si>
  <si>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</si>
  <si>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</si>
  <si>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</si>
  <si>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</si>
  <si>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</si>
  <si>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</si>
  <si>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</si>
  <si>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</si>
  <si>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</si>
  <si>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</si>
  <si>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</si>
  <si>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</si>
  <si>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</si>
  <si>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</si>
  <si>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</si>
  <si>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</si>
  <si>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</si>
  <si>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</si>
  <si>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</si>
  <si>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</si>
  <si>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</si>
  <si>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</si>
  <si>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</si>
  <si>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</si>
  <si>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</si>
  <si>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</si>
  <si>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</si>
  <si>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</si>
  <si>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</si>
  <si>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</si>
  <si>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</si>
  <si>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</si>
  <si>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</si>
  <si>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</si>
  <si>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</si>
  <si>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</si>
  <si>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</si>
  <si>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</si>
  <si>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</si>
  <si>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</si>
  <si>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</si>
  <si>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</si>
  <si>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</si>
  <si>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</si>
  <si>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</si>
  <si>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</si>
  <si>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</si>
  <si>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</si>
  <si>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</si>
  <si>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</si>
  <si>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</si>
  <si>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</si>
  <si>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</si>
  <si>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</si>
  <si>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</si>
  <si>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</si>
  <si>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</si>
  <si>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</si>
  <si>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</si>
  <si>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</si>
  <si>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</si>
  <si>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</si>
  <si>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</si>
  <si>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</si>
  <si>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</si>
  <si>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</si>
  <si>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</si>
  <si>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</si>
  <si>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</si>
  <si>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</si>
  <si>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</si>
  <si>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</si>
  <si>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</si>
  <si>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</si>
  <si>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</si>
  <si>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</si>
  <si>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</si>
  <si>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</si>
  <si>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</si>
  <si>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</si>
  <si>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</si>
  <si>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</si>
  <si>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</si>
  <si>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</si>
  <si>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</si>
  <si>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</si>
  <si>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</si>
  <si>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</si>
  <si>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</si>
  <si>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</si>
  <si>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</si>
  <si>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</si>
  <si>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</si>
  <si>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</si>
  <si>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</si>
  <si>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</si>
  <si>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</si>
  <si>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</si>
  <si>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</si>
  <si>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</si>
  <si>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</si>
  <si>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</si>
  <si>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</si>
  <si>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</si>
  <si>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</si>
  <si>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</si>
  <si>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</si>
  <si>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</si>
  <si>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</si>
  <si>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</si>
  <si>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</si>
  <si>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</si>
  <si>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</si>
  <si>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</si>
  <si>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</si>
  <si>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</si>
  <si>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</si>
  <si>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</si>
  <si>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</si>
  <si>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</si>
  <si>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</si>
  <si>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</si>
  <si>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</si>
  <si>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</si>
  <si>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</si>
  <si>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</si>
  <si>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</si>
  <si>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</si>
  <si>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</si>
  <si>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</si>
  <si>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</si>
  <si>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</si>
  <si>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</si>
  <si>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</si>
  <si>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</si>
  <si>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</si>
  <si>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</si>
  <si>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</si>
  <si>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</si>
  <si>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</si>
  <si>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</si>
  <si>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</si>
  <si>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</si>
  <si>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</si>
  <si>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</si>
  <si>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</si>
  <si>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</si>
  <si>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</si>
  <si>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</si>
  <si>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</si>
  <si>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</si>
  <si>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</si>
  <si>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</si>
  <si>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</si>
  <si>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</si>
  <si>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</si>
  <si>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</si>
  <si>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</si>
  <si>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</si>
  <si>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</si>
  <si>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</si>
  <si>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</si>
  <si>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</si>
  <si>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</si>
  <si>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</si>
  <si>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</si>
  <si>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</si>
  <si>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</si>
  <si>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</si>
  <si>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</si>
  <si>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</si>
  <si>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</si>
  <si>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</si>
  <si>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</si>
  <si>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</si>
  <si>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</si>
  <si>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</si>
  <si>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</si>
  <si>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</si>
  <si>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</si>
  <si>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</si>
  <si>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</si>
  <si>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</si>
  <si>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</si>
  <si>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</si>
  <si>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</si>
  <si>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</si>
  <si>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</si>
  <si>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</si>
  <si>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</si>
  <si>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</si>
  <si>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</si>
  <si>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</si>
  <si>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</si>
  <si>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</si>
  <si>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</si>
  <si>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</si>
  <si>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</si>
  <si>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</si>
  <si>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</si>
  <si>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</si>
  <si>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</si>
  <si>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</si>
  <si>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</si>
  <si>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</si>
  <si>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</si>
  <si>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</si>
  <si>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</si>
  <si>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</si>
  <si>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</si>
  <si>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</si>
  <si>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</si>
  <si>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</si>
  <si>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</si>
  <si>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</si>
  <si>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</si>
  <si>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</si>
  <si>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</si>
  <si>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</si>
  <si>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</si>
  <si>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</si>
  <si>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</si>
  <si>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</si>
  <si>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</si>
  <si>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</si>
  <si>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</si>
  <si>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</si>
  <si>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</si>
  <si>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</si>
  <si>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</si>
  <si>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</si>
  <si>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</si>
  <si>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</si>
  <si>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</si>
  <si>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</si>
  <si>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</si>
  <si>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</si>
  <si>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</si>
  <si>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</si>
  <si>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</si>
  <si>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</si>
  <si>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</si>
  <si>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</si>
  <si>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</si>
  <si>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</si>
  <si>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</si>
  <si>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</si>
  <si>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</si>
  <si>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</si>
  <si>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</si>
  <si>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</si>
  <si>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</si>
  <si>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</si>
  <si>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</si>
  <si>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</si>
  <si>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</si>
  <si>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</si>
  <si>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</si>
  <si>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</si>
  <si>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</si>
  <si>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</si>
  <si>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</si>
  <si>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</si>
  <si>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</si>
  <si>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</si>
  <si>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</si>
  <si>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</si>
  <si>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</si>
  <si>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</si>
  <si>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</si>
  <si>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</si>
  <si>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</si>
  <si>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</si>
  <si>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</si>
  <si>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</si>
  <si>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</si>
  <si>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</si>
  <si>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</si>
  <si>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</si>
  <si>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</si>
  <si>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</si>
  <si>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</si>
  <si>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</si>
  <si>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</si>
  <si>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</si>
  <si>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</si>
  <si>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</si>
  <si>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</si>
  <si>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</si>
  <si>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</si>
  <si>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</si>
  <si>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</si>
  <si>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</si>
  <si>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</si>
  <si>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</si>
  <si>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</si>
  <si>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</si>
  <si>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</si>
  <si>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</si>
  <si>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</si>
  <si>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</si>
  <si>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</si>
  <si>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</si>
  <si>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</si>
  <si>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</si>
  <si>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</si>
  <si>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</si>
  <si>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</si>
  <si>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</si>
  <si>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</si>
  <si>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</si>
  <si>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</si>
  <si>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</si>
  <si>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</si>
  <si>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</si>
  <si>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</si>
  <si>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</si>
  <si>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</si>
  <si>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</si>
  <si>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</si>
  <si>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</si>
  <si>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</si>
  <si>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</si>
  <si>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</si>
  <si>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</si>
  <si>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</si>
  <si>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</si>
  <si>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</si>
  <si>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</si>
  <si>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</si>
  <si>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</si>
  <si>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</si>
  <si>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</si>
  <si>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</si>
  <si>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</si>
  <si>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</si>
  <si>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</si>
  <si>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</si>
  <si>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</si>
  <si>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</si>
  <si>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</si>
  <si>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</si>
  <si>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</si>
  <si>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</si>
  <si>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</si>
  <si>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</si>
  <si>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</si>
  <si>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</si>
  <si>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</si>
  <si>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</si>
  <si>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</si>
  <si>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</si>
  <si>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</si>
  <si>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</si>
  <si>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</si>
  <si>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</si>
  <si>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</si>
  <si>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</si>
  <si>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</si>
  <si>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</si>
  <si>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</si>
  <si>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</si>
  <si>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</si>
  <si>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</si>
  <si>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</si>
  <si>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</si>
  <si>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</si>
  <si>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</si>
  <si>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</si>
  <si>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</si>
  <si>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</si>
  <si>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</si>
  <si>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</si>
  <si>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</si>
  <si>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</si>
  <si>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</si>
  <si>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</si>
  <si>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</si>
  <si>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</si>
  <si>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</si>
  <si>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</si>
  <si>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</si>
  <si>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</si>
  <si>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</si>
  <si>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</si>
  <si>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</si>
  <si>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</si>
  <si>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</si>
  <si>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</si>
  <si>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</si>
  <si>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</si>
  <si>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</si>
  <si>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</si>
  <si>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</si>
  <si>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</si>
  <si>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</si>
  <si>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</si>
  <si>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</si>
  <si>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</si>
  <si>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</si>
  <si>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</si>
  <si>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</si>
  <si>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</si>
  <si>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</si>
  <si>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</si>
  <si>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</si>
  <si>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</si>
  <si>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</si>
  <si>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</si>
  <si>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</si>
  <si>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</si>
  <si>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</si>
  <si>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</si>
  <si>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</si>
  <si>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</si>
  <si>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</si>
  <si>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</si>
  <si>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</si>
  <si>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</si>
  <si>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</si>
  <si>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</si>
  <si>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</si>
  <si>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</si>
  <si>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</si>
  <si>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</si>
  <si>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</si>
  <si>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</si>
  <si>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</si>
  <si>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</si>
  <si>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</si>
  <si>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</si>
  <si>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</si>
  <si>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</si>
  <si>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</si>
  <si>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</si>
  <si>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</si>
  <si>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</si>
  <si>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</si>
  <si>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</si>
  <si>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</si>
  <si>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</si>
  <si>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</si>
  <si>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</si>
  <si>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</si>
  <si>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</si>
  <si>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</si>
  <si>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</si>
  <si>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</si>
  <si>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</si>
  <si>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</si>
  <si>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</si>
  <si>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</si>
  <si>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</si>
  <si>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</si>
  <si>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</si>
  <si>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</si>
  <si>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</si>
  <si>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</si>
  <si>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</si>
  <si>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</si>
  <si>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</si>
  <si>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</si>
  <si>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</si>
  <si>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</si>
  <si>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</si>
  <si>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</si>
  <si>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</si>
  <si>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</si>
  <si>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</si>
  <si>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</si>
  <si>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</si>
  <si>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</si>
  <si>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</si>
  <si>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</si>
  <si>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</si>
  <si>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</si>
  <si>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</si>
  <si>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</si>
  <si>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</si>
  <si>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</si>
  <si>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</si>
  <si>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</si>
  <si>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</si>
  <si>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</si>
  <si>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</si>
  <si>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</si>
  <si>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</si>
  <si>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</si>
  <si>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</si>
  <si>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</si>
  <si>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</si>
  <si>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</si>
  <si>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</si>
  <si>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</si>
  <si>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</si>
  <si>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</si>
  <si>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</si>
  <si>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</si>
  <si>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</si>
  <si>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</si>
  <si>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</si>
  <si>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</si>
  <si>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</si>
  <si>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</si>
  <si>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</si>
  <si>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</si>
  <si>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</si>
  <si>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</si>
  <si>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</si>
  <si>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</si>
  <si>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</si>
  <si>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</si>
  <si>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</si>
  <si>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</si>
  <si>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</si>
  <si>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</si>
  <si>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</si>
  <si>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</si>
  <si>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</si>
  <si>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</si>
  <si>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</si>
  <si>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</si>
  <si>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</si>
  <si>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</si>
  <si>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</si>
  <si>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</si>
  <si>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</si>
  <si>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</si>
  <si>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</si>
  <si>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</si>
  <si>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</si>
  <si>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</si>
  <si>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</si>
  <si>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</si>
  <si>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</si>
  <si>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</si>
  <si>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</si>
  <si>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</si>
  <si>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</si>
  <si>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</si>
  <si>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</si>
  <si>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</si>
  <si>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</si>
  <si>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</si>
  <si>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</si>
  <si>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</si>
  <si>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</si>
  <si>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</si>
  <si>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</si>
  <si>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</si>
  <si>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</si>
  <si>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</si>
  <si>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</si>
  <si>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</si>
  <si>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</si>
  <si>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</si>
  <si>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</si>
  <si>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</si>
  <si>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</si>
  <si>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</si>
  <si>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</si>
  <si>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</si>
  <si>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</si>
  <si>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</si>
  <si>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</si>
  <si>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</si>
  <si>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</si>
  <si>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</si>
  <si>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</si>
  <si>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</si>
  <si>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</si>
  <si>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</si>
  <si>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</si>
  <si>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</si>
  <si>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</si>
  <si>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</si>
  <si>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</si>
  <si>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</si>
  <si>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</si>
  <si>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</si>
  <si>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</si>
  <si>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</si>
  <si>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</si>
  <si>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</si>
  <si>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</si>
  <si>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</si>
  <si>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</si>
  <si>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</si>
  <si>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</si>
  <si>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</si>
  <si>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</si>
  <si>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</si>
  <si>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</si>
  <si>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</si>
  <si>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</si>
  <si>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</si>
  <si>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</si>
  <si>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</si>
  <si>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</si>
  <si>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</si>
  <si>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</si>
  <si>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</si>
  <si>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</si>
  <si>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</si>
  <si>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</si>
  <si>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</si>
  <si>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</si>
  <si>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</si>
  <si>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</si>
  <si>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</si>
  <si>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</si>
  <si>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</si>
  <si>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</si>
  <si>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</si>
  <si>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</si>
  <si>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</si>
  <si>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</si>
  <si>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</si>
  <si>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</si>
  <si>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</si>
  <si>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</si>
  <si>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</si>
  <si>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</si>
  <si>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</si>
  <si>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</si>
  <si>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</si>
  <si>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</si>
  <si>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</si>
  <si>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</si>
  <si>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</si>
  <si>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</si>
  <si>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</si>
  <si>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</si>
  <si>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</si>
  <si>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</si>
  <si>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</si>
  <si>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</si>
  <si>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</si>
  <si>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</si>
  <si>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</si>
  <si>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</si>
  <si>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</si>
  <si>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</si>
  <si>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</si>
  <si>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</si>
  <si>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</si>
  <si>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</si>
  <si>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</si>
  <si>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</si>
  <si>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</si>
  <si>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</si>
  <si>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</si>
  <si>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</si>
  <si>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</si>
  <si>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</si>
  <si>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</si>
  <si>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</si>
  <si>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</si>
  <si>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</si>
  <si>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</si>
  <si>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</si>
  <si>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</si>
  <si>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</si>
  <si>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</si>
  <si>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</si>
  <si>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</si>
  <si>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</si>
  <si>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</si>
  <si>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</si>
  <si>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</si>
  <si>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</si>
  <si>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</si>
  <si>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</si>
  <si>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</si>
  <si>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</si>
  <si>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</si>
  <si>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</si>
  <si>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</si>
  <si>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</si>
  <si>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</si>
  <si>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</si>
  <si>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</si>
  <si>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</si>
  <si>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</si>
  <si>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</si>
  <si>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</si>
  <si>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</si>
  <si>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</si>
  <si>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</si>
  <si>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</si>
  <si>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</si>
  <si>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</si>
  <si>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</si>
  <si>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</si>
  <si>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</si>
  <si>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</si>
  <si>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</si>
  <si>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</si>
  <si>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</si>
  <si>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</si>
  <si>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</si>
  <si>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</si>
  <si>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</si>
  <si>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</si>
  <si>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</si>
  <si>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</si>
  <si>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</si>
  <si>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</si>
  <si>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</si>
  <si>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</si>
  <si>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</si>
  <si>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</si>
  <si>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</si>
  <si>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</si>
  <si>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</si>
  <si>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</si>
  <si>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</si>
  <si>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</si>
  <si>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</si>
  <si>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</si>
  <si>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</si>
  <si>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</si>
  <si>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</si>
  <si>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</si>
  <si>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</si>
  <si>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</si>
  <si>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</si>
  <si>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</si>
  <si>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</si>
  <si>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</si>
  <si>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</si>
  <si>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</si>
  <si>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</si>
  <si>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</si>
  <si>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</si>
  <si>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</si>
  <si>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</si>
  <si>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</si>
  <si>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</si>
  <si>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</si>
  <si>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</si>
  <si>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</si>
  <si>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</si>
  <si>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</si>
  <si>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</si>
  <si>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</si>
  <si>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</si>
  <si>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</si>
  <si>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</si>
  <si>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</si>
  <si>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</si>
  <si>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</si>
  <si>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</si>
  <si>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</si>
  <si>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</si>
  <si>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</si>
  <si>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</si>
  <si>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</si>
  <si>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</si>
  <si>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</si>
  <si>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</si>
  <si>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</si>
  <si>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</si>
  <si>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</si>
  <si>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</si>
  <si>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</si>
  <si>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</si>
  <si>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</si>
  <si>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</si>
  <si>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</si>
  <si>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</si>
  <si>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</si>
  <si>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</si>
  <si>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</si>
  <si>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</si>
  <si>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</si>
  <si>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</si>
  <si>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</si>
  <si>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</si>
  <si>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</si>
  <si>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</si>
  <si>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</si>
  <si>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</si>
  <si>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</si>
  <si>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</si>
  <si>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</si>
  <si>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</si>
  <si>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</si>
  <si>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</si>
  <si>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</si>
  <si>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</si>
  <si>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</si>
  <si>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</si>
  <si>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</si>
  <si>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</si>
  <si>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</si>
  <si>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</si>
  <si>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</si>
  <si>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</si>
  <si>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</si>
  <si>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</si>
  <si>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</si>
  <si>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</si>
  <si>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</si>
  <si>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</si>
  <si>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</si>
  <si>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</si>
  <si>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</si>
  <si>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</si>
  <si>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</si>
  <si>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</si>
  <si>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</si>
  <si>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</si>
  <si>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</si>
  <si>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</si>
  <si>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</si>
  <si>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</si>
  <si>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</si>
  <si>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</si>
  <si>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</si>
  <si>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</si>
  <si>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</si>
  <si>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</si>
  <si>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</si>
  <si>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</si>
  <si>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</si>
  <si>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</si>
  <si>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</si>
  <si>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</si>
  <si>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</si>
  <si>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</si>
  <si>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</si>
  <si>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</si>
  <si>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</si>
  <si>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</si>
  <si>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</si>
  <si>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</si>
  <si>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</si>
  <si>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</si>
  <si>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</si>
  <si>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</si>
  <si>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</si>
  <si>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</si>
  <si>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</si>
  <si>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</si>
  <si>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</si>
  <si>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</si>
  <si>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</si>
  <si>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</si>
  <si>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</si>
  <si>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</si>
  <si>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</si>
  <si>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</si>
  <si>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</si>
  <si>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</si>
  <si>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</si>
  <si>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</si>
  <si>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</si>
  <si>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</si>
  <si>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</si>
  <si>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</si>
  <si>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</si>
  <si>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</si>
  <si>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</si>
  <si>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</si>
  <si>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</si>
  <si>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</si>
  <si>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</si>
  <si>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</si>
  <si>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</si>
  <si>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</si>
  <si>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</si>
  <si>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</si>
  <si>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</si>
  <si>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</si>
  <si>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</si>
  <si>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</si>
  <si>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</si>
  <si>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</si>
  <si>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</si>
  <si>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</si>
  <si>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</si>
  <si>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</si>
  <si>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</si>
  <si>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</si>
  <si>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</si>
  <si>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</si>
  <si>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</si>
  <si>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</si>
  <si>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</si>
  <si>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</si>
  <si>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</si>
  <si>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</si>
  <si>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</si>
  <si>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</si>
  <si>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</si>
  <si>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</si>
  <si>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</si>
  <si>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</si>
  <si>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</si>
  <si>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</si>
  <si>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</si>
  <si>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</si>
  <si>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</si>
  <si>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</si>
  <si>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</si>
  <si>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</si>
  <si>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</si>
  <si>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</si>
  <si>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</si>
  <si>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</si>
  <si>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</si>
  <si>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</si>
  <si>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</si>
  <si>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</si>
  <si>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</si>
  <si>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</si>
  <si>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</si>
  <si>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</si>
  <si>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</si>
  <si>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</si>
  <si>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</si>
  <si>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</si>
  <si>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</si>
  <si>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</si>
  <si>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</si>
  <si>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</si>
  <si>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</si>
  <si>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</si>
  <si>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</si>
  <si>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</si>
  <si>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</si>
  <si>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</si>
  <si>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</si>
  <si>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</si>
  <si>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</si>
  <si>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</si>
  <si>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</si>
  <si>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</si>
  <si>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</si>
  <si>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</si>
  <si>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</si>
  <si>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</si>
  <si>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</si>
  <si>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</si>
  <si>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</si>
  <si>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</si>
  <si>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</si>
  <si>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</si>
  <si>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</si>
  <si>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</si>
  <si>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</si>
  <si>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</si>
  <si>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</si>
  <si>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</si>
  <si>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</si>
  <si>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</si>
  <si>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</si>
  <si>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</si>
  <si>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</si>
  <si>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</si>
  <si>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</si>
  <si>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</si>
  <si>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</si>
  <si>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</si>
  <si>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</si>
  <si>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</si>
  <si>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</si>
  <si>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</si>
  <si>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</si>
  <si>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</si>
  <si>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</si>
  <si>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</si>
  <si>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</si>
  <si>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</si>
  <si>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</si>
  <si>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</si>
  <si>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</si>
  <si>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</si>
  <si>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</si>
  <si>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</si>
  <si>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</si>
  <si>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</si>
  <si>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</si>
  <si>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</si>
  <si>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</si>
  <si>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</si>
  <si>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</si>
  <si>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</si>
  <si>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</si>
  <si>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</si>
  <si>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</si>
  <si>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</si>
  <si>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</si>
  <si>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</si>
  <si>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</si>
  <si>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</si>
  <si>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</si>
  <si>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</si>
  <si>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</si>
  <si>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</si>
  <si>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</si>
  <si>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</si>
  <si>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</si>
  <si>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</si>
  <si>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</si>
  <si>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</si>
  <si>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</si>
  <si>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</si>
  <si>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</si>
  <si>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</si>
  <si>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</si>
  <si>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</si>
  <si>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</si>
  <si>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</si>
  <si>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</si>
  <si>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</si>
  <si>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</si>
  <si>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</si>
  <si>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</si>
  <si>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</si>
  <si>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</si>
  <si>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</si>
  <si>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</si>
  <si>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</si>
  <si>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</si>
  <si>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</si>
  <si>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</si>
  <si>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</si>
  <si>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</si>
  <si>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</si>
  <si>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</si>
  <si>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</si>
  <si>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</si>
  <si>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</si>
  <si>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</si>
  <si>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</si>
  <si>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</si>
  <si>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</si>
  <si>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</si>
  <si>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</si>
  <si>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</si>
  <si>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</si>
  <si>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</si>
  <si>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</si>
  <si>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</si>
  <si>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</si>
  <si>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</si>
  <si>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</si>
  <si>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</si>
  <si>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</si>
  <si>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</si>
  <si>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</si>
  <si>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</si>
  <si>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</si>
  <si>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</si>
  <si>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</si>
  <si>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</si>
  <si>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</si>
  <si>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</si>
  <si>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</si>
  <si>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</si>
  <si>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</si>
  <si>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</si>
  <si>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</si>
  <si>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</si>
  <si>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</si>
  <si>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</si>
  <si>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</si>
  <si>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</si>
  <si>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</si>
  <si>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</si>
  <si>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</si>
  <si>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</si>
  <si>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</si>
  <si>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</si>
  <si>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</si>
  <si>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</si>
  <si>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</si>
  <si>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</si>
  <si>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</si>
  <si>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</si>
  <si>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</si>
  <si>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</si>
  <si>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</si>
  <si>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</si>
  <si>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</si>
  <si>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</si>
  <si>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</si>
  <si>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</si>
  <si>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</si>
  <si>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</si>
  <si>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</si>
  <si>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</si>
  <si>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</si>
  <si>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</si>
  <si>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</si>
  <si>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</si>
  <si>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</si>
  <si>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</si>
  <si>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</si>
  <si>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</si>
  <si>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</si>
  <si>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</si>
  <si>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</si>
  <si>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</si>
  <si>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</si>
  <si>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</si>
  <si>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</si>
  <si>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</si>
  <si>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</si>
  <si>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</si>
  <si>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</si>
  <si>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</si>
  <si>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</si>
  <si>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</si>
  <si>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</si>
  <si>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</si>
  <si>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</si>
  <si>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</si>
  <si>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</si>
  <si>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</si>
  <si>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</si>
  <si>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</si>
  <si>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</si>
  <si>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</si>
  <si>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</si>
  <si>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</si>
  <si>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</si>
  <si>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</si>
  <si>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</si>
  <si>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</si>
  <si>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</si>
  <si>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</si>
  <si>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</si>
  <si>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</si>
  <si>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</si>
  <si>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</si>
  <si>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</si>
  <si>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</si>
  <si>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</si>
  <si>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</si>
  <si>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</si>
  <si>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</si>
  <si>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</si>
  <si>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</si>
  <si>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</si>
  <si>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</si>
  <si>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</si>
  <si>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</si>
  <si>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</si>
  <si>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</si>
  <si>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</si>
  <si>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</si>
  <si>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</si>
  <si>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</si>
  <si>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</si>
  <si>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</si>
  <si>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</si>
  <si>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</si>
  <si>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</si>
  <si>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</si>
  <si>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</si>
  <si>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</si>
  <si>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</si>
  <si>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</si>
  <si>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</si>
  <si>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</si>
  <si>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</si>
  <si>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</si>
  <si>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</si>
  <si>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</si>
  <si>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</si>
  <si>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</si>
  <si>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</si>
  <si>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</si>
  <si>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</si>
  <si>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</si>
  <si>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</si>
  <si>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</si>
  <si>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</si>
  <si>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</si>
  <si>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</si>
  <si>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</si>
  <si>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</si>
  <si>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</si>
  <si>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</si>
  <si>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</si>
  <si>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</si>
  <si>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</si>
  <si>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</si>
  <si>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</si>
  <si>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</si>
  <si>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</si>
  <si>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</si>
  <si>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</si>
  <si>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</si>
  <si>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</si>
  <si>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</si>
  <si>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</si>
  <si>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</si>
  <si>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</si>
  <si>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</si>
  <si>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</si>
  <si>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</si>
  <si>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</si>
  <si>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</si>
  <si>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</si>
  <si>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</si>
  <si>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</si>
  <si>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</si>
  <si>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</si>
  <si>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</si>
  <si>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</si>
  <si>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</si>
  <si>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</si>
  <si>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</si>
  <si>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</si>
  <si>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</si>
  <si>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</si>
  <si>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</si>
  <si>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</si>
  <si>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</si>
  <si>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</si>
  <si>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</si>
  <si>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</si>
  <si>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</si>
  <si>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</si>
  <si>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</si>
  <si>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</si>
  <si>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</si>
  <si>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</si>
  <si>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</si>
  <si>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</si>
  <si>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</si>
  <si>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</si>
  <si>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</si>
  <si>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</si>
  <si>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</si>
  <si>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</si>
  <si>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</si>
  <si>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</si>
  <si>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</si>
  <si>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</si>
  <si>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</si>
  <si>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</si>
  <si>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</si>
  <si>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</si>
  <si>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</si>
  <si>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</si>
  <si>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</si>
  <si>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</si>
  <si>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</si>
  <si>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</si>
  <si>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</si>
  <si>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</si>
  <si>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</si>
  <si>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</si>
  <si>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</si>
  <si>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</si>
  <si>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</si>
  <si>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</si>
  <si>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</si>
  <si>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</si>
  <si>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</si>
  <si>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</si>
  <si>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</si>
  <si>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</si>
  <si>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</si>
  <si>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</si>
  <si>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</si>
  <si>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</si>
  <si>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</si>
  <si>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</si>
  <si>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</si>
  <si>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</si>
  <si>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</si>
  <si>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</si>
  <si>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</si>
  <si>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</si>
  <si>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</si>
  <si>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</si>
  <si>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</si>
  <si>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</si>
  <si>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</si>
  <si>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</si>
  <si>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</si>
  <si>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</si>
  <si>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</si>
  <si>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</si>
  <si>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</si>
  <si>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</si>
  <si>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</si>
  <si>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</si>
  <si>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</si>
  <si>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</si>
  <si>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</si>
  <si>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</si>
  <si>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</si>
  <si>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</si>
  <si>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</si>
  <si>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</si>
  <si>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</si>
  <si>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</si>
  <si>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</si>
  <si>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</si>
  <si>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</si>
  <si>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</si>
  <si>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</si>
  <si>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</si>
  <si>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</si>
  <si>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</si>
  <si>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</si>
  <si>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</si>
  <si>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</si>
  <si>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</si>
  <si>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</si>
  <si>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</si>
  <si>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</si>
  <si>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</si>
  <si>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</si>
  <si>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</si>
  <si>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</si>
  <si>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</si>
  <si>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</si>
  <si>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</si>
  <si>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</si>
  <si>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</si>
  <si>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</si>
  <si>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</si>
  <si>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</si>
  <si>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</si>
  <si>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</si>
  <si>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</si>
  <si>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</si>
  <si>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</si>
  <si>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</si>
  <si>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</si>
  <si>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</si>
  <si>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</si>
  <si>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</si>
  <si>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</si>
  <si>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</si>
  <si>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</si>
  <si>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</si>
  <si>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</si>
  <si>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</si>
  <si>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</si>
  <si>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</si>
  <si>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</si>
  <si>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</si>
  <si>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</si>
  <si>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</si>
  <si>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</si>
  <si>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</si>
  <si>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</si>
  <si>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</si>
  <si>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</si>
  <si>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</si>
  <si>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</si>
  <si>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</si>
  <si>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</si>
  <si>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</si>
  <si>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</si>
  <si>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</si>
  <si>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</si>
  <si>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</si>
  <si>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</si>
  <si>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</si>
  <si>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</si>
  <si>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</si>
  <si>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</si>
  <si>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</si>
  <si>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</si>
  <si>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</si>
  <si>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</si>
  <si>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</si>
  <si>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</si>
  <si>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</si>
  <si>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</si>
  <si>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</si>
  <si>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</si>
  <si>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</si>
  <si>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</si>
  <si>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</si>
  <si>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</si>
  <si>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</si>
  <si>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</si>
  <si>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</si>
  <si>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</si>
  <si>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</si>
  <si>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</si>
  <si>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</si>
  <si>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</si>
  <si>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</si>
  <si>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</si>
  <si>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</si>
  <si>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</si>
  <si>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</si>
  <si>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</si>
  <si>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</si>
  <si>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</si>
  <si>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</si>
  <si>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</si>
  <si>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</si>
  <si>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</si>
  <si>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</si>
  <si>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</si>
  <si>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</si>
  <si>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</si>
  <si>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</si>
  <si>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</si>
  <si>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</si>
  <si>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</si>
  <si>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</si>
  <si>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</si>
  <si>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</si>
  <si>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</si>
  <si>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</si>
  <si>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</si>
  <si>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</si>
  <si>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</si>
  <si>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</si>
  <si>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</si>
  <si>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</si>
  <si>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</si>
  <si>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</si>
  <si>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</si>
  <si>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</si>
  <si>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</si>
  <si>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</si>
  <si>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</si>
  <si>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</si>
  <si>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</si>
  <si>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</si>
  <si>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</si>
  <si>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</si>
  <si>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</si>
  <si>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</si>
  <si>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</si>
  <si>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</si>
  <si>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</si>
  <si>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</si>
  <si>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</si>
  <si>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</si>
  <si>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</si>
  <si>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</si>
  <si>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</si>
  <si>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</si>
  <si>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</si>
  <si>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</si>
  <si>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</si>
  <si>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</si>
  <si>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</si>
  <si>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</si>
  <si>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</si>
  <si>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</si>
  <si>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</si>
  <si>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</si>
  <si>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</si>
  <si>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</si>
  <si>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</si>
  <si>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</si>
  <si>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</si>
  <si>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</si>
  <si>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</si>
  <si>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</si>
  <si>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</si>
  <si>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</si>
  <si>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</si>
  <si>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</si>
  <si>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</si>
  <si>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</si>
  <si>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</si>
  <si>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</si>
  <si>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</si>
  <si>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</si>
  <si>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</si>
  <si>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</si>
  <si>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</si>
  <si>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</si>
  <si>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</si>
  <si>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</si>
  <si>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</si>
  <si>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</si>
  <si>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</si>
  <si>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</si>
  <si>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</si>
  <si>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</si>
  <si>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</si>
  <si>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</si>
  <si>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</si>
  <si>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</si>
  <si>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</si>
  <si>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</si>
  <si>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</si>
  <si>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</si>
  <si>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</si>
  <si>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</si>
  <si>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</si>
  <si>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</si>
  <si>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</si>
  <si>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</si>
  <si>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</si>
  <si>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</si>
  <si>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</si>
  <si>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</si>
  <si>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</si>
  <si>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</si>
  <si>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</si>
  <si>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</si>
  <si>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</si>
  <si>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</si>
  <si>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</si>
  <si>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</si>
  <si>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</si>
  <si>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</si>
  <si>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</si>
  <si>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</si>
  <si>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</si>
  <si>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</si>
  <si>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</si>
  <si>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</si>
  <si>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</si>
  <si>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</si>
  <si>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</si>
  <si>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</si>
  <si>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</si>
  <si>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</si>
  <si>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</si>
  <si>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</si>
  <si>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</si>
  <si>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</si>
  <si>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</si>
  <si>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</si>
  <si>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</si>
  <si>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</si>
  <si>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</si>
  <si>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</si>
  <si>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</si>
  <si>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</si>
  <si>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</si>
  <si>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</si>
  <si>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</si>
  <si>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</si>
  <si>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</si>
  <si>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</si>
  <si>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</si>
  <si>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</si>
  <si>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</si>
  <si>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</si>
  <si>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</si>
  <si>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</si>
  <si>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</si>
  <si>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</si>
  <si>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</si>
  <si>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</si>
  <si>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</si>
  <si>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</si>
  <si>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</si>
  <si>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</si>
  <si>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</si>
  <si>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</si>
  <si>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</si>
  <si>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</si>
  <si>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</si>
  <si>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</si>
  <si>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</si>
  <si>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</si>
  <si>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</si>
  <si>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</si>
  <si>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</si>
  <si>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</si>
  <si>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</si>
  <si>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</si>
  <si>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</si>
  <si>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</si>
  <si>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</si>
  <si>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</si>
  <si>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</si>
  <si>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</si>
  <si>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</si>
  <si>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</si>
  <si>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</si>
  <si>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</si>
  <si>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</si>
  <si>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</si>
  <si>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</si>
  <si>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</si>
  <si>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</si>
  <si>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</si>
  <si>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</si>
  <si>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</si>
  <si>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</si>
  <si>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</si>
  <si>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</si>
  <si>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</si>
  <si>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</si>
  <si>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</si>
  <si>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</si>
  <si>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</si>
  <si>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</si>
  <si>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</si>
  <si>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</si>
  <si>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</si>
  <si>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</si>
  <si>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</si>
  <si>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</si>
  <si>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</si>
  <si>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</si>
  <si>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</si>
  <si>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</si>
  <si>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</si>
  <si>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</si>
  <si>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</si>
  <si>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</si>
  <si>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</si>
  <si>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</si>
  <si>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</si>
  <si>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</si>
  <si>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</si>
  <si>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</si>
  <si>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</si>
  <si>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</si>
  <si>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</si>
  <si>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</si>
  <si>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</si>
  <si>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</si>
  <si>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</si>
  <si>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</si>
  <si>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</si>
  <si>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</si>
  <si>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</si>
  <si>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</si>
  <si>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</si>
  <si>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</si>
  <si>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</si>
  <si>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</si>
  <si>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</si>
  <si>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</si>
  <si>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</si>
  <si>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</si>
  <si>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</si>
  <si>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</si>
  <si>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</si>
  <si>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</si>
  <si>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</si>
  <si>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</si>
  <si>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</si>
  <si>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</si>
  <si>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</si>
  <si>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</si>
  <si>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</si>
  <si>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</si>
  <si>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</si>
  <si>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</si>
  <si>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</si>
  <si>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</si>
  <si>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</si>
  <si>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</si>
  <si>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</si>
  <si>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</si>
  <si>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</si>
  <si>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</si>
  <si>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</si>
  <si>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</si>
  <si>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</si>
  <si>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</si>
  <si>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</si>
  <si>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</si>
  <si>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</si>
  <si>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</si>
  <si>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</si>
  <si>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</si>
  <si>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</si>
  <si>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</si>
  <si>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</si>
  <si>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</si>
  <si>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</si>
  <si>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</si>
  <si>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</si>
  <si>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</si>
  <si>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</si>
  <si>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</si>
  <si>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</si>
  <si>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</si>
  <si>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</si>
  <si>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</si>
  <si>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</si>
  <si>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</si>
  <si>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</si>
  <si>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</si>
  <si>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</si>
  <si>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</si>
  <si>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</si>
  <si>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</si>
  <si>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</si>
  <si>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</si>
  <si>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</si>
  <si>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</si>
  <si>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</si>
  <si>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</si>
  <si>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</si>
  <si>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</si>
  <si>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</si>
  <si>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</si>
  <si>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</si>
  <si>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</si>
  <si>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</si>
  <si>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</si>
  <si>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</si>
  <si>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</si>
  <si>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</si>
  <si>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</si>
  <si>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</si>
  <si>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</si>
  <si>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</si>
  <si>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</si>
  <si>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</si>
  <si>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</si>
  <si>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</si>
  <si>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</si>
  <si>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</si>
  <si>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</si>
  <si>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</si>
  <si>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</si>
  <si>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</si>
  <si>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</si>
  <si>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</si>
  <si>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</si>
  <si>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</si>
  <si>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</si>
  <si>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</si>
  <si>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</si>
  <si>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</si>
  <si>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</si>
  <si>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</si>
  <si>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</si>
  <si>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</si>
  <si>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</si>
  <si>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</si>
  <si>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</si>
  <si>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</si>
  <si>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</si>
  <si>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</si>
  <si>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</si>
  <si>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</si>
  <si>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</si>
  <si>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</si>
  <si>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</si>
  <si>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</si>
  <si>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</si>
  <si>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</si>
  <si>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</si>
  <si>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</si>
  <si>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</si>
  <si>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</si>
  <si>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</si>
  <si>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</si>
  <si>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</si>
  <si>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</si>
  <si>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</si>
  <si>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</si>
  <si>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</si>
  <si>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</si>
  <si>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</si>
  <si>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</si>
  <si>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</si>
  <si>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</si>
  <si>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</si>
  <si>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</si>
  <si>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</si>
  <si>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</si>
  <si>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</si>
  <si>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</si>
  <si>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</si>
  <si>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</si>
  <si>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</si>
  <si>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</si>
  <si>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</si>
  <si>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</si>
  <si>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</si>
  <si>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</si>
  <si>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</si>
  <si>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</si>
  <si>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</si>
  <si>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</si>
  <si>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</si>
  <si>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</si>
  <si>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</si>
  <si>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</si>
  <si>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</si>
  <si>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</si>
  <si>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</si>
  <si>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</si>
  <si>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</si>
  <si>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</si>
  <si>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</si>
  <si>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</si>
  <si>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</si>
  <si>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</si>
  <si>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</si>
  <si>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</si>
  <si>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</si>
  <si>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</si>
  <si>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</si>
  <si>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</si>
  <si>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</si>
  <si>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</si>
  <si>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</si>
  <si>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</si>
  <si>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</si>
  <si>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</si>
  <si>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</si>
  <si>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</si>
  <si>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</si>
  <si>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</si>
  <si>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</si>
  <si>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</si>
  <si>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</si>
  <si>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</si>
  <si>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</si>
  <si>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</si>
  <si>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</si>
  <si>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</si>
  <si>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</si>
  <si>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</si>
  <si>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</si>
  <si>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</si>
  <si>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</si>
  <si>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</si>
  <si>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</si>
  <si>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</si>
  <si>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</si>
  <si>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</si>
  <si>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</si>
  <si>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</si>
  <si>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</si>
  <si>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</si>
  <si>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</si>
  <si>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</si>
  <si>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</si>
  <si>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</si>
  <si>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</si>
  <si>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</si>
  <si>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</si>
  <si>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</si>
  <si>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</si>
  <si>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</si>
  <si>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</si>
  <si>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</si>
  <si>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</si>
  <si>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</si>
  <si>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</si>
  <si>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</si>
  <si>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</si>
  <si>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</si>
  <si>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</si>
  <si>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</si>
  <si>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</si>
  <si>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</si>
  <si>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</si>
  <si>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</si>
  <si>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</si>
  <si>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</si>
  <si>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</si>
  <si>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</si>
  <si>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</si>
  <si>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</si>
  <si>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</si>
  <si>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</si>
  <si>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</si>
  <si>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</si>
  <si>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</si>
  <si>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</si>
  <si>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</si>
  <si>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</si>
  <si>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</si>
  <si>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</si>
  <si>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</si>
  <si>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</si>
  <si>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</si>
  <si>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</si>
  <si>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</si>
  <si>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</si>
  <si>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</si>
  <si>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</si>
  <si>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</si>
  <si>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</si>
  <si>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</si>
  <si>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</si>
  <si>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</si>
  <si>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</si>
  <si>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</si>
  <si>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</si>
  <si>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</si>
  <si>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</si>
  <si>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</si>
  <si>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</si>
  <si>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</si>
  <si>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</si>
  <si>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</si>
  <si>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</si>
  <si>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</si>
  <si>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</si>
  <si>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</si>
  <si>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</si>
  <si>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</si>
  <si>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</si>
  <si>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</si>
  <si>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</si>
  <si>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</si>
  <si>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</si>
  <si>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</si>
  <si>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</si>
  <si>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</si>
  <si>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</si>
  <si>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</si>
  <si>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</si>
  <si>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</si>
  <si>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</si>
  <si>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</si>
  <si>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</si>
  <si>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</si>
  <si>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</si>
  <si>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</si>
  <si>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</si>
  <si>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</si>
  <si>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</si>
  <si>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</si>
  <si>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</si>
  <si>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</si>
  <si>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</si>
  <si>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</si>
  <si>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</si>
  <si>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</si>
  <si>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</si>
  <si>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</si>
  <si>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</si>
  <si>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</si>
  <si>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</si>
  <si>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</si>
  <si>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</si>
  <si>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</si>
  <si>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</si>
  <si>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</si>
  <si>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</si>
  <si>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</si>
  <si>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</si>
  <si>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</si>
  <si>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</si>
  <si>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</si>
  <si>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</si>
  <si>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</si>
  <si>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</si>
  <si>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</si>
  <si>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</si>
  <si>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</si>
  <si>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</si>
  <si>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</si>
  <si>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</si>
  <si>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</si>
  <si>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</si>
  <si>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</si>
  <si>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</si>
  <si>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</si>
  <si>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</si>
  <si>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</si>
  <si>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</si>
  <si>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</si>
  <si>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</si>
  <si>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</si>
  <si>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</si>
  <si>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</si>
  <si>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</si>
  <si>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</si>
  <si>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</si>
  <si>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</si>
  <si>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</si>
  <si>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</si>
  <si>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</si>
  <si>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</si>
  <si>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</si>
  <si>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</si>
  <si>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</si>
  <si>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</si>
  <si>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</si>
  <si>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</si>
  <si>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</si>
  <si>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</si>
  <si>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</si>
  <si>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</si>
  <si>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</si>
  <si>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</si>
  <si>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</si>
  <si>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</si>
  <si>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</si>
  <si>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</si>
  <si>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</si>
  <si>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</si>
  <si>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</si>
  <si>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</si>
  <si>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</si>
  <si>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</si>
  <si>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</si>
  <si>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</si>
  <si>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</si>
  <si>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</si>
  <si>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</si>
  <si>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</si>
  <si>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</si>
  <si>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</si>
  <si>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</si>
  <si>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</si>
  <si>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</si>
  <si>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</si>
  <si>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</si>
  <si>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</si>
  <si>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</si>
  <si>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</si>
  <si>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</si>
  <si>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</si>
  <si>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</si>
  <si>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</si>
  <si>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</si>
  <si>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</si>
  <si>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</si>
  <si>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</si>
  <si>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</si>
  <si>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</si>
  <si>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</si>
  <si>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</si>
  <si>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</si>
  <si>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</si>
  <si>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</si>
  <si>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</si>
  <si>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</si>
  <si>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</si>
  <si>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</si>
  <si>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</si>
  <si>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</si>
  <si>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</si>
  <si>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</si>
  <si>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</si>
  <si>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</si>
  <si>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</si>
  <si>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</si>
  <si>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</si>
  <si>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</si>
  <si>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</si>
  <si>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</si>
  <si>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</si>
  <si>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</si>
  <si>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</si>
  <si>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</si>
  <si>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</si>
  <si>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</si>
  <si>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</si>
  <si>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</si>
  <si>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</si>
  <si>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</si>
  <si>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</si>
  <si>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</si>
  <si>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</si>
  <si>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</si>
  <si>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</si>
  <si>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</si>
  <si>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</si>
  <si>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</si>
  <si>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</si>
  <si>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</si>
  <si>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</si>
  <si>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</si>
  <si>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</si>
  <si>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</si>
  <si>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</si>
  <si>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</si>
  <si>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</si>
  <si>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</si>
  <si>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</si>
  <si>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</si>
  <si>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</si>
  <si>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</si>
  <si>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</si>
  <si>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</si>
  <si>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</si>
  <si>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</si>
  <si>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</si>
  <si>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</si>
  <si>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</si>
  <si>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</si>
  <si>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</si>
  <si>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</si>
  <si>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</si>
  <si>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</si>
  <si>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</si>
  <si>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</si>
  <si>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</si>
  <si>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</si>
  <si>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</si>
  <si>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</si>
  <si>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</si>
  <si>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</si>
  <si>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</si>
  <si>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</si>
  <si>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</si>
  <si>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</si>
  <si>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</si>
  <si>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</si>
  <si>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</si>
  <si>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</si>
  <si>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</si>
  <si>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</si>
  <si>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</si>
  <si>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</si>
  <si>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</si>
  <si>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</si>
  <si>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</si>
  <si>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</si>
  <si>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</si>
  <si>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</si>
  <si>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</si>
  <si>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</si>
  <si>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</si>
  <si>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</si>
  <si>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</si>
  <si>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</si>
  <si>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</si>
  <si>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</si>
  <si>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</si>
  <si>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</si>
  <si>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</si>
  <si>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</si>
  <si>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</si>
  <si>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</si>
  <si>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</si>
  <si>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</si>
  <si>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</si>
  <si>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</si>
  <si>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</si>
  <si>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</si>
  <si>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</si>
  <si>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</si>
  <si>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</si>
  <si>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</si>
  <si>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</si>
  <si>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</si>
  <si>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</si>
  <si>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</si>
  <si>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</si>
  <si>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</si>
  <si>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</si>
  <si>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</si>
  <si>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</si>
  <si>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</si>
  <si>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</si>
  <si>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</si>
  <si>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</si>
  <si>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</si>
  <si>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</si>
  <si>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</si>
  <si>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</si>
  <si>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</si>
  <si>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</si>
  <si>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</si>
  <si>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</si>
  <si>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</si>
  <si>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</si>
  <si>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</si>
  <si>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</si>
  <si>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</si>
  <si>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</si>
  <si>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</si>
  <si>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</si>
  <si>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</si>
  <si>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</si>
  <si>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</si>
  <si>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</si>
  <si>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</si>
  <si>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</si>
  <si>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</si>
  <si>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</si>
  <si>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</si>
  <si>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</si>
  <si>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</si>
  <si>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</si>
  <si>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</si>
  <si>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</si>
  <si>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</si>
  <si>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</si>
  <si>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</si>
  <si>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</si>
  <si>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</si>
  <si>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</si>
  <si>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</si>
  <si>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</si>
  <si>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</si>
  <si>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</si>
  <si>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</si>
  <si>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</si>
  <si>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</si>
  <si>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</si>
  <si>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</si>
  <si>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</si>
  <si>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</si>
  <si>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</si>
  <si>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</si>
  <si>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</si>
  <si>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</si>
  <si>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</si>
  <si>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</si>
  <si>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</si>
  <si>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</si>
  <si>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</si>
  <si>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</si>
  <si>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</si>
  <si>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</si>
  <si>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</si>
  <si>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</si>
  <si>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</si>
  <si>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</si>
  <si>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</si>
  <si>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</si>
  <si>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</si>
  <si>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</si>
  <si>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</si>
  <si>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</si>
  <si>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</si>
  <si>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</si>
  <si>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</si>
  <si>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</si>
  <si>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</si>
  <si>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</si>
  <si>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</si>
  <si>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</si>
  <si>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</si>
  <si>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</si>
  <si>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</si>
  <si>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</si>
  <si>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</si>
  <si>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</si>
  <si>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</si>
  <si>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</si>
  <si>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</si>
  <si>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</si>
  <si>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</si>
  <si>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</si>
  <si>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</si>
  <si>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</si>
  <si>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</si>
  <si>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</si>
  <si>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</si>
  <si>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</si>
  <si>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</si>
  <si>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</si>
  <si>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</si>
  <si>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</si>
  <si>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</si>
  <si>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</si>
  <si>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</si>
  <si>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</si>
  <si>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</si>
  <si>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</si>
  <si>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</si>
  <si>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</si>
  <si>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</si>
  <si>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</si>
  <si>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</si>
  <si>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</si>
  <si>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</si>
  <si>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</si>
  <si>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</si>
  <si>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</si>
  <si>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</si>
  <si>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</si>
  <si>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</si>
  <si>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</si>
  <si>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</si>
  <si>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</si>
  <si>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</si>
  <si>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</si>
  <si>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</si>
  <si>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</si>
  <si>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</si>
  <si>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</si>
  <si>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</si>
  <si>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</si>
  <si>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</si>
  <si>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</si>
  <si>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</si>
  <si>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</si>
  <si>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</si>
  <si>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</si>
  <si>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</si>
  <si>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</si>
  <si>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</si>
  <si>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</si>
  <si>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</si>
  <si>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</si>
  <si>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</si>
  <si>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</si>
  <si>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</si>
  <si>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</si>
  <si>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</si>
  <si>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</si>
  <si>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</si>
  <si>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</si>
  <si>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</si>
  <si>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</si>
  <si>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</si>
  <si>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</si>
  <si>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</si>
  <si>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</si>
  <si>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</si>
  <si>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</si>
  <si>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</si>
  <si>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</si>
  <si>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</si>
  <si>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</si>
  <si>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</si>
  <si>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</si>
  <si>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</si>
  <si>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</si>
  <si>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</si>
  <si>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</si>
  <si>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</si>
  <si>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</si>
  <si>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</si>
  <si>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</si>
  <si>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</si>
  <si>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</si>
  <si>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</si>
  <si>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</si>
  <si>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</si>
  <si>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</si>
  <si>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</si>
  <si>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</si>
  <si>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</si>
  <si>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</si>
  <si>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</si>
  <si>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</si>
  <si>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</si>
  <si>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</si>
  <si>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</si>
  <si>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</si>
  <si>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</si>
  <si>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</si>
  <si>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</si>
  <si>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</si>
  <si>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</si>
  <si>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</si>
  <si>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</si>
  <si>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</si>
  <si>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</si>
  <si>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</si>
  <si>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</si>
  <si>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</si>
  <si>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</si>
  <si>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</si>
  <si>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</si>
  <si>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</si>
  <si>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</si>
  <si>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</si>
  <si>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</si>
  <si>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</si>
  <si>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</si>
  <si>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</si>
  <si>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</si>
  <si>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</si>
  <si>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</si>
  <si>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</si>
  <si>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</si>
  <si>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</si>
  <si>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</si>
  <si>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</si>
  <si>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</si>
  <si>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</si>
  <si>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</si>
  <si>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</si>
  <si>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</si>
  <si>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</si>
  <si>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</si>
  <si>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</si>
  <si>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</si>
  <si>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</si>
  <si>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</si>
  <si>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</si>
  <si>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</si>
  <si>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</si>
  <si>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</si>
  <si>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</si>
  <si>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</si>
  <si>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</si>
  <si>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</si>
  <si>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</si>
  <si>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</si>
  <si>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</si>
  <si>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</si>
  <si>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</si>
  <si>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</si>
  <si>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</si>
  <si>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</si>
  <si>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</si>
  <si>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</si>
  <si>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</si>
  <si>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</si>
  <si>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</si>
  <si>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</si>
  <si>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</si>
  <si>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</si>
  <si>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</si>
  <si>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</si>
  <si>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</si>
  <si>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</si>
  <si>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</si>
  <si>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</si>
  <si>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</si>
  <si>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</si>
  <si>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</si>
  <si>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</si>
  <si>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</si>
  <si>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</si>
  <si>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</si>
  <si>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</si>
  <si>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</si>
  <si>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</si>
  <si>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</si>
  <si>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</si>
  <si>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</si>
  <si>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</si>
  <si>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</si>
  <si>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</si>
  <si>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</si>
  <si>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</si>
  <si>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</si>
  <si>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</si>
  <si>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</si>
  <si>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</si>
  <si>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</si>
  <si>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</si>
  <si>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</si>
  <si>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</si>
  <si>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</si>
  <si>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</si>
  <si>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</si>
  <si>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</si>
  <si>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</si>
  <si>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</si>
  <si>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</si>
  <si>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</si>
  <si>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</si>
  <si>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</si>
  <si>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</si>
  <si>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</si>
  <si>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</si>
  <si>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</si>
  <si>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</si>
  <si>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</si>
  <si>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</si>
  <si>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</si>
  <si>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</si>
  <si>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</si>
  <si>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</si>
  <si>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</si>
  <si>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</si>
  <si>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</si>
  <si>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</si>
  <si>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</si>
  <si>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</si>
  <si>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</si>
  <si>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</si>
  <si>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</si>
  <si>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</si>
  <si>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</si>
  <si>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</si>
  <si>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</si>
  <si>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</si>
  <si>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</si>
  <si>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</si>
  <si>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</si>
  <si>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</si>
  <si>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</si>
  <si>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</si>
  <si>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</si>
  <si>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</si>
  <si>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</si>
  <si>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</si>
  <si>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</si>
  <si>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</si>
  <si>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</si>
  <si>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</si>
  <si>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</si>
  <si>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</si>
  <si>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</si>
  <si>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</si>
  <si>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</si>
  <si>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</si>
  <si>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</si>
  <si>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</si>
  <si>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</si>
  <si>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</si>
  <si>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</si>
  <si>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</si>
  <si>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</si>
  <si>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</si>
  <si>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</si>
  <si>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</si>
  <si>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</si>
  <si>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</si>
  <si>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</si>
  <si>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</si>
  <si>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</si>
  <si>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</si>
  <si>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</si>
  <si>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</si>
  <si>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</si>
  <si>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</si>
  <si>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</si>
  <si>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</si>
  <si>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</si>
  <si>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</si>
  <si>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</si>
  <si>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</si>
  <si>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</si>
  <si>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</si>
  <si>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</si>
  <si>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</si>
  <si>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</si>
  <si>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</si>
  <si>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</si>
  <si>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</si>
  <si>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</si>
  <si>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</si>
  <si>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</si>
  <si>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</si>
  <si>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</si>
  <si>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</si>
  <si>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</si>
  <si>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</si>
  <si>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</si>
  <si>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</si>
  <si>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</si>
  <si>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</si>
  <si>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</si>
  <si>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</si>
  <si>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</si>
  <si>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</si>
  <si>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</si>
  <si>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</si>
  <si>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</si>
  <si>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</si>
  <si>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</si>
  <si>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</si>
  <si>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</si>
  <si>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</si>
  <si>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</si>
  <si>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</si>
  <si>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</si>
  <si>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</si>
  <si>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</si>
  <si>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</si>
  <si>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</si>
  <si>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</si>
  <si>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</si>
  <si>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</si>
  <si>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</si>
  <si>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</si>
  <si>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</si>
  <si>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</si>
  <si>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</si>
  <si>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</si>
  <si>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</si>
  <si>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</si>
  <si>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</si>
  <si>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</si>
  <si>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</si>
  <si>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</si>
  <si>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</si>
  <si>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</si>
  <si>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</si>
  <si>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</si>
  <si>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</si>
  <si>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</si>
  <si>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</si>
  <si>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</si>
  <si>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</si>
  <si>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</si>
  <si>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</si>
  <si>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</si>
  <si>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</si>
  <si>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</si>
  <si>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</si>
  <si>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</si>
  <si>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</si>
  <si>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</si>
  <si>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</si>
  <si>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</si>
  <si>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</si>
  <si>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</si>
  <si>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</si>
  <si>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</si>
  <si>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</si>
  <si>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</si>
  <si>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</si>
  <si>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</si>
  <si>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</si>
  <si>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</si>
  <si>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</si>
  <si>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</si>
  <si>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</si>
  <si>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</si>
  <si>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</si>
  <si>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</si>
  <si>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</si>
  <si>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</si>
  <si>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</si>
  <si>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</si>
  <si>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</si>
  <si>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</si>
  <si>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</si>
  <si>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</si>
  <si>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</si>
  <si>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</si>
  <si>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</si>
  <si>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</si>
  <si>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</si>
  <si>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</si>
  <si>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</si>
  <si>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</si>
  <si>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</si>
  <si>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</si>
  <si>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</si>
  <si>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</si>
  <si>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</si>
  <si>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</si>
  <si>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</si>
  <si>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</si>
  <si>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</si>
  <si>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</si>
  <si>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</si>
  <si>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</si>
  <si>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</si>
  <si>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</si>
  <si>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</si>
  <si>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</si>
  <si>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</si>
  <si>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</si>
  <si>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</si>
  <si>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</si>
  <si>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</si>
  <si>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</si>
  <si>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</si>
  <si>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</si>
  <si>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</si>
  <si>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</si>
  <si>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</si>
  <si>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</si>
  <si>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</si>
  <si>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</si>
  <si>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</si>
  <si>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</si>
  <si>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</si>
  <si>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</si>
  <si>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</si>
  <si>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</si>
  <si>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</si>
  <si>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</si>
  <si>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</si>
  <si>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</si>
  <si>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</si>
  <si>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</si>
  <si>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</si>
  <si>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</si>
  <si>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</si>
  <si>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</si>
  <si>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</si>
  <si>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</si>
  <si>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</si>
  <si>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</si>
  <si>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</si>
  <si>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</si>
  <si>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</si>
  <si>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</si>
  <si>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</si>
  <si>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</si>
  <si>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</si>
  <si>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</si>
  <si>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</si>
  <si>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</si>
  <si>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</si>
  <si>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</si>
  <si>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</si>
  <si>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</si>
  <si>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</si>
  <si>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</si>
  <si>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</si>
  <si>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</si>
  <si>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</si>
  <si>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</si>
  <si>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</si>
  <si>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</si>
  <si>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</si>
  <si>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</si>
  <si>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</si>
  <si>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</si>
  <si>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</si>
  <si>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</si>
  <si>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</si>
  <si>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</si>
  <si>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</si>
  <si>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</si>
  <si>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</si>
  <si>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</si>
  <si>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</si>
  <si>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</si>
  <si>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</si>
  <si>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</si>
  <si>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</si>
  <si>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</si>
  <si>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</si>
  <si>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</si>
  <si>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</si>
  <si>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</si>
  <si>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</si>
  <si>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</si>
  <si>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</si>
  <si>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</si>
  <si>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</si>
  <si>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</si>
  <si>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</si>
  <si>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</si>
  <si>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</si>
  <si>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</si>
  <si>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</si>
  <si>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</si>
  <si>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</si>
  <si>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</si>
  <si>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</si>
  <si>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</si>
  <si>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</si>
  <si>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</si>
  <si>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</si>
  <si>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</si>
  <si>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</si>
  <si>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</si>
  <si>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</si>
  <si>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</si>
  <si>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</si>
  <si>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</si>
  <si>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</si>
  <si>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</si>
  <si>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</si>
  <si>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</si>
  <si>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</si>
  <si>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</si>
  <si>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</si>
  <si>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</si>
  <si>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</si>
  <si>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</si>
  <si>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</si>
  <si>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</si>
  <si>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</si>
  <si>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</si>
  <si>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</si>
  <si>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</si>
  <si>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</si>
  <si>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</si>
  <si>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</si>
  <si>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</si>
  <si>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</si>
  <si>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</si>
  <si>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</si>
  <si>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</si>
  <si>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</si>
  <si>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</si>
  <si>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</si>
  <si>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</si>
  <si>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</si>
  <si>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</si>
  <si>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</si>
  <si>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</si>
  <si>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</si>
  <si>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</si>
  <si>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</si>
  <si>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</si>
  <si>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</si>
  <si>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</si>
  <si>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</si>
  <si>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</si>
  <si>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</si>
  <si>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</si>
  <si>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</si>
  <si>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</si>
  <si>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</si>
  <si>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</si>
  <si>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</si>
  <si>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</si>
  <si>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</si>
  <si>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</si>
  <si>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</si>
  <si>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</si>
  <si>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</si>
  <si>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</si>
  <si>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</si>
  <si>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</si>
  <si>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</si>
  <si>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</si>
  <si>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</si>
  <si>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</si>
  <si>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</si>
  <si>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</si>
  <si>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</si>
  <si>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</si>
  <si>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</si>
  <si>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</si>
  <si>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</si>
  <si>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</si>
  <si>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</si>
  <si>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</si>
  <si>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</si>
  <si>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</si>
  <si>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</si>
  <si>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</si>
  <si>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</si>
  <si>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</si>
  <si>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</si>
  <si>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</si>
  <si>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</si>
  <si>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</si>
  <si>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</si>
  <si>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</si>
  <si>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</si>
  <si>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</si>
  <si>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</si>
  <si>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</si>
  <si>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</si>
  <si>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</si>
  <si>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</si>
  <si>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</si>
  <si>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</si>
  <si>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</si>
  <si>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</si>
  <si>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</si>
  <si>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</si>
  <si>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</si>
  <si>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</si>
  <si>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</si>
  <si>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</si>
  <si>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</si>
  <si>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</si>
  <si>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</si>
  <si>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</si>
  <si>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</si>
  <si>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</si>
  <si>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</si>
  <si>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</si>
  <si>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</si>
  <si>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</si>
  <si>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</si>
  <si>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</si>
  <si>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</si>
  <si>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</si>
  <si>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</si>
  <si>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</si>
  <si>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</si>
  <si>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</si>
  <si>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</si>
  <si>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</si>
  <si>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</si>
  <si>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</si>
  <si>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</si>
  <si>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</si>
  <si>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</si>
  <si>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</si>
  <si>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</si>
  <si>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</si>
  <si>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</si>
  <si>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</si>
  <si>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</si>
  <si>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</si>
  <si>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</si>
  <si>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</si>
  <si>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</si>
  <si>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</si>
  <si>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</si>
  <si>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</si>
  <si>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</si>
  <si>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</si>
  <si>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</si>
  <si>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</si>
  <si>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</si>
  <si>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</si>
  <si>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</si>
  <si>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</si>
  <si>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</si>
  <si>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</si>
  <si>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</si>
  <si>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</si>
  <si>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</si>
  <si>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</si>
  <si>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</si>
  <si>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</si>
  <si>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</si>
  <si>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</si>
  <si>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</si>
  <si>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</si>
  <si>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</si>
  <si>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</si>
  <si>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</si>
  <si>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</si>
  <si>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</si>
  <si>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</si>
  <si>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</si>
  <si>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</si>
  <si>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</si>
  <si>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</si>
  <si>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</si>
  <si>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</si>
  <si>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</si>
  <si>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</si>
  <si>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</si>
  <si>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</si>
  <si>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</si>
  <si>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</si>
  <si>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</si>
  <si>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</si>
  <si>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</si>
  <si>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</si>
  <si>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</si>
  <si>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</si>
  <si>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</si>
  <si>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</si>
  <si>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</si>
  <si>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</si>
  <si>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</si>
  <si>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</si>
  <si>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</si>
  <si>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</si>
  <si>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</si>
  <si>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</si>
  <si>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</si>
  <si>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</si>
  <si>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</si>
  <si>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</si>
  <si>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</si>
  <si>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</si>
  <si>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</si>
  <si>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</si>
  <si>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</si>
  <si>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</si>
  <si>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</si>
  <si>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</si>
  <si>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</si>
  <si>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</si>
  <si>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</si>
  <si>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</si>
  <si>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</si>
  <si>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</si>
  <si>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</si>
  <si>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</si>
  <si>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</si>
  <si>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</si>
  <si>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</si>
  <si>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</si>
  <si>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</si>
  <si>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</si>
  <si>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</si>
  <si>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</si>
  <si>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</si>
  <si>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</si>
  <si>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</si>
  <si>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</si>
  <si>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</si>
  <si>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</si>
  <si>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</si>
  <si>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</si>
  <si>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</si>
  <si>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</si>
  <si>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</si>
  <si>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</si>
  <si>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</si>
  <si>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</si>
  <si>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</si>
  <si>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</si>
  <si>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</si>
  <si>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</si>
  <si>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</si>
  <si>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</si>
  <si>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</si>
  <si>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</si>
  <si>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</si>
  <si>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</si>
  <si>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</si>
  <si>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</si>
  <si>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</si>
  <si>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</si>
  <si>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</si>
  <si>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</si>
  <si>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</si>
  <si>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</si>
  <si>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</si>
  <si>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</si>
  <si>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</si>
  <si>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</si>
  <si>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</si>
  <si>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</si>
  <si>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</si>
  <si>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</si>
  <si>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</si>
  <si>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</si>
  <si>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</si>
  <si>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</si>
  <si>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</si>
  <si>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</si>
  <si>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</si>
  <si>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</si>
  <si>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</si>
  <si>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</si>
  <si>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</si>
  <si>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</si>
  <si>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</si>
  <si>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</si>
  <si>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</si>
  <si>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</si>
  <si>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</si>
  <si>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</si>
  <si>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</si>
  <si>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</si>
  <si>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</si>
  <si>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</si>
  <si>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</si>
  <si>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</si>
  <si>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</si>
  <si>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</si>
  <si>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</si>
  <si>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</si>
  <si>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</si>
  <si>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</si>
  <si>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</si>
  <si>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</si>
  <si>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</si>
  <si>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</si>
  <si>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</si>
  <si>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</si>
  <si>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</si>
  <si>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</si>
  <si>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</si>
  <si>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</si>
  <si>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</si>
  <si>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</si>
  <si>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</si>
  <si>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</si>
  <si>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</si>
  <si>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</si>
  <si>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</si>
  <si>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</si>
  <si>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</si>
  <si>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</si>
  <si>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</si>
  <si>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</si>
  <si>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</si>
  <si>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</si>
  <si>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</si>
  <si>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</si>
  <si>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</si>
  <si>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</si>
  <si>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</si>
  <si>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</si>
  <si>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</si>
  <si>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</si>
  <si>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</si>
  <si>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</si>
  <si>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</si>
  <si>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</si>
  <si>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</si>
  <si>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</si>
  <si>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</si>
  <si>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</si>
  <si>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</si>
  <si>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</si>
  <si>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</si>
  <si>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</si>
  <si>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</si>
  <si>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</si>
  <si>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</si>
  <si>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</si>
  <si>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</si>
  <si>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</si>
  <si>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</si>
  <si>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</si>
  <si>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</si>
  <si>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</si>
  <si>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</si>
  <si>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</si>
  <si>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</si>
  <si>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</si>
  <si>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</si>
  <si>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</si>
  <si>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</si>
  <si>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</si>
  <si>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</si>
  <si>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</si>
  <si>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</si>
  <si>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</si>
  <si>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</si>
  <si>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</si>
  <si>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</si>
  <si>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</si>
  <si>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</si>
  <si>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</si>
  <si>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</si>
  <si>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</si>
  <si>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</si>
  <si>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</si>
  <si>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</si>
  <si>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</si>
  <si>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</si>
  <si>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</si>
  <si>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</si>
  <si>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</si>
  <si>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</si>
  <si>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</si>
  <si>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</si>
  <si>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</si>
  <si>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</si>
  <si>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</si>
  <si>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</si>
  <si>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</si>
  <si>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</si>
  <si>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</si>
  <si>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</si>
  <si>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</si>
  <si>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</si>
  <si>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</si>
  <si>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</si>
  <si>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</si>
  <si>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</si>
  <si>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</si>
  <si>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</si>
  <si>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</si>
  <si>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</si>
  <si>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</si>
  <si>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</si>
  <si>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</si>
  <si>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</si>
  <si>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</si>
  <si>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</si>
  <si>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</si>
  <si>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</si>
  <si>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</si>
  <si>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</si>
  <si>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</si>
  <si>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</si>
  <si>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</si>
  <si>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</si>
  <si>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</si>
  <si>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</si>
  <si>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</si>
  <si>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</si>
  <si>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</si>
  <si>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</si>
  <si>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</si>
  <si>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</si>
  <si>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</si>
  <si>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</si>
  <si>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</si>
  <si>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</si>
  <si>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</si>
  <si>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</si>
  <si>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</si>
  <si>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</si>
  <si>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</si>
  <si>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</si>
  <si>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</si>
  <si>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</si>
  <si>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</si>
  <si>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</si>
  <si>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</si>
  <si>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</si>
  <si>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</si>
  <si>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</si>
  <si>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</si>
  <si>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</si>
  <si>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</si>
  <si>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</si>
  <si>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</si>
  <si>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</si>
  <si>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</si>
  <si>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</si>
  <si>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</si>
  <si>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</si>
  <si>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</si>
  <si>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</si>
  <si>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</si>
  <si>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</si>
  <si>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</si>
  <si>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</si>
  <si>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</si>
  <si>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</si>
  <si>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</si>
  <si>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</si>
  <si>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</si>
  <si>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</si>
  <si>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</si>
  <si>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</si>
  <si>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</si>
  <si>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</si>
  <si>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</si>
  <si>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</si>
  <si>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</si>
  <si>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</si>
  <si>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</si>
  <si>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</si>
  <si>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</si>
  <si>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</si>
  <si>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</si>
  <si>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</si>
  <si>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</si>
  <si>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</si>
  <si>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</si>
  <si>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</si>
  <si>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</si>
  <si>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</si>
  <si>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</si>
  <si>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</si>
  <si>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</si>
  <si>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</si>
  <si>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</si>
  <si>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</si>
  <si>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</si>
  <si>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</si>
  <si>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</si>
  <si>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</si>
  <si>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</si>
  <si>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</si>
  <si>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</si>
  <si>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</si>
  <si>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</si>
  <si>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</si>
  <si>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</si>
  <si>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</si>
  <si>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</si>
  <si>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</si>
  <si>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</si>
  <si>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</si>
  <si>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</si>
  <si>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</si>
  <si>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</si>
  <si>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</si>
  <si>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</si>
  <si>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</si>
  <si>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</si>
  <si>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</si>
  <si>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</si>
  <si>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</si>
  <si>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</si>
  <si>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</si>
  <si>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</si>
  <si>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</si>
  <si>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</si>
  <si>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</si>
  <si>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</si>
  <si>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</si>
  <si>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</si>
  <si>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</si>
  <si>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</si>
  <si>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</si>
  <si>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</si>
  <si>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</si>
  <si>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</si>
  <si>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</si>
  <si>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</si>
  <si>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</si>
  <si>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</si>
  <si>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</si>
  <si>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</si>
  <si>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</si>
  <si>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</si>
  <si>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</si>
  <si>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</si>
  <si>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</si>
  <si>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</si>
  <si>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</si>
  <si>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</si>
  <si>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</si>
  <si>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</si>
  <si>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</si>
  <si>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</si>
  <si>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</si>
  <si>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</si>
  <si>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</si>
  <si>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</si>
  <si>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</si>
  <si>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</si>
  <si>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</si>
  <si>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</si>
  <si>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</si>
  <si>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</si>
  <si>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</si>
  <si>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</si>
  <si>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</si>
  <si>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</si>
  <si>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</si>
  <si>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</si>
  <si>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</si>
  <si>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</si>
  <si>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</si>
  <si>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</si>
  <si>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</si>
  <si>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</si>
  <si>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</si>
  <si>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</si>
  <si>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</si>
  <si>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</si>
  <si>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</si>
  <si>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</si>
  <si>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</si>
  <si>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</si>
  <si>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</si>
  <si>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</si>
  <si>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</si>
  <si>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</si>
  <si>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</si>
  <si>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</si>
  <si>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</si>
  <si>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</si>
  <si>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</si>
  <si>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</si>
  <si>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</si>
  <si>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</si>
  <si>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</si>
  <si>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</si>
  <si>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</si>
  <si>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</si>
  <si>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</si>
  <si>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</si>
  <si>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</si>
  <si>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</si>
  <si>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</si>
  <si>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</si>
  <si>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</si>
  <si>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</si>
  <si>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</si>
  <si>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</si>
  <si>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</si>
  <si>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</si>
  <si>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</si>
  <si>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</si>
  <si>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</si>
  <si>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</si>
  <si>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</si>
  <si>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</si>
  <si>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</si>
  <si>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</si>
  <si>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</si>
  <si>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</si>
  <si>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</si>
  <si>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</si>
  <si>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</si>
  <si>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</si>
  <si>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</si>
  <si>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</si>
  <si>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</si>
  <si>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</si>
  <si>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</si>
  <si>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</si>
  <si>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</si>
  <si>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</si>
  <si>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</si>
  <si>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</si>
  <si>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</si>
  <si>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</si>
  <si>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</si>
  <si>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</si>
  <si>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</si>
  <si>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</si>
  <si>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</si>
  <si>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</si>
  <si>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</si>
  <si>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</si>
  <si>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</si>
  <si>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</si>
  <si>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</si>
  <si>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</si>
  <si>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</si>
  <si>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</si>
  <si>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</si>
  <si>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</si>
  <si>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</si>
  <si>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</si>
  <si>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</si>
  <si>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</si>
  <si>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</si>
  <si>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</si>
  <si>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</si>
  <si>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</si>
  <si>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</si>
  <si>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</si>
  <si>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</si>
  <si>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</si>
  <si>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</si>
  <si>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</si>
  <si>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</si>
  <si>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</si>
  <si>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</si>
  <si>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</si>
  <si>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</si>
  <si>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</si>
  <si>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</si>
  <si>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</si>
  <si>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</si>
  <si>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</si>
  <si>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</si>
  <si>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</si>
  <si>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</si>
  <si>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</si>
  <si>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</si>
  <si>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</si>
  <si>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</si>
  <si>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</si>
  <si>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</si>
  <si>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</si>
  <si>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</si>
  <si>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</si>
  <si>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</si>
  <si>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</si>
  <si>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</si>
  <si>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</si>
  <si>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</si>
  <si>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</si>
  <si>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</si>
  <si>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</si>
  <si>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</si>
  <si>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</si>
  <si>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</si>
  <si>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</si>
  <si>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</si>
  <si>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</si>
  <si>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</si>
  <si>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</si>
  <si>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</si>
  <si>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</si>
  <si>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</si>
  <si>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</si>
  <si>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</si>
  <si>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</si>
  <si>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</si>
  <si>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</si>
  <si>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</si>
  <si>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</si>
  <si>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</si>
  <si>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</si>
  <si>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</si>
  <si>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</si>
  <si>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</si>
  <si>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</si>
  <si>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</si>
  <si>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</si>
  <si>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</si>
  <si>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</si>
  <si>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</si>
  <si>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</si>
  <si>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</si>
  <si>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</si>
  <si>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</si>
  <si>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</si>
  <si>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</si>
  <si>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</si>
  <si>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</si>
  <si>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</si>
  <si>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</si>
  <si>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</si>
  <si>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</si>
  <si>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</si>
  <si>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</si>
  <si>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</si>
  <si>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</si>
  <si>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</si>
  <si>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</si>
  <si>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</si>
  <si>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</si>
  <si>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</si>
  <si>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</si>
  <si>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</si>
  <si>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</si>
  <si>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</si>
  <si>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</si>
  <si>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</si>
  <si>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</si>
  <si>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</si>
  <si>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</si>
  <si>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</si>
  <si>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</si>
  <si>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</si>
  <si>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</si>
  <si>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</si>
  <si>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</si>
  <si>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</si>
  <si>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</si>
  <si>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</si>
  <si>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</si>
  <si>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</si>
  <si>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</si>
  <si>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</si>
  <si>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</si>
  <si>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</si>
  <si>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</si>
  <si>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</si>
  <si>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</si>
  <si>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</si>
  <si>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</si>
  <si>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</si>
  <si>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</si>
  <si>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</si>
  <si>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</si>
  <si>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</si>
  <si>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</si>
  <si>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</si>
  <si>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</si>
  <si>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</si>
  <si>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</si>
  <si>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</si>
  <si>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</si>
  <si>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</si>
  <si>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</si>
  <si>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</si>
  <si>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</si>
  <si>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</si>
  <si>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</si>
  <si>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</si>
  <si>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</si>
  <si>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</si>
  <si>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</si>
  <si>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</si>
  <si>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</si>
  <si>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</si>
  <si>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</si>
  <si>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</si>
  <si>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</si>
  <si>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</si>
  <si>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</si>
  <si>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</si>
  <si>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</si>
  <si>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</si>
  <si>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</si>
  <si>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</si>
  <si>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</si>
  <si>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</si>
  <si>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</si>
  <si>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</si>
  <si>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</si>
  <si>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</si>
  <si>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</si>
  <si>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</si>
  <si>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</si>
  <si>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</si>
  <si>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</si>
  <si>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</si>
  <si>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</si>
  <si>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</si>
  <si>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</si>
  <si>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</si>
  <si>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</si>
  <si>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</si>
  <si>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</si>
  <si>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</si>
  <si>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</si>
  <si>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</si>
  <si>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</si>
  <si>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</si>
  <si>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</si>
  <si>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</si>
  <si>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</si>
  <si>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</si>
  <si>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</si>
  <si>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</si>
  <si>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</si>
  <si>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</si>
  <si>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</si>
  <si>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</si>
  <si>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</si>
  <si>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</si>
  <si>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</si>
  <si>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</si>
  <si>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</si>
  <si>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</si>
  <si>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</si>
  <si>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</si>
  <si>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</si>
  <si>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</si>
  <si>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</si>
  <si>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</si>
  <si>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</si>
  <si>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</si>
  <si>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</si>
  <si>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</si>
  <si>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</si>
  <si>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</si>
  <si>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</si>
  <si>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</si>
  <si>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</si>
  <si>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</si>
  <si>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</si>
  <si>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</si>
  <si>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</si>
  <si>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</si>
  <si>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</si>
  <si>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</si>
  <si>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</si>
  <si>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</si>
  <si>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</si>
  <si>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</si>
  <si>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</si>
  <si>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</si>
  <si>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</si>
  <si>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</si>
  <si>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</si>
  <si>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</si>
  <si>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</si>
  <si>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</si>
  <si>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</si>
  <si>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</si>
  <si>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</si>
  <si>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</si>
  <si>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</si>
  <si>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</si>
  <si>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</si>
  <si>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</si>
  <si>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</si>
  <si>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</si>
  <si>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</si>
  <si>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</si>
  <si>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</si>
  <si>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</si>
  <si>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</si>
  <si>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</si>
  <si>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</si>
  <si>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</si>
  <si>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</si>
  <si>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</si>
  <si>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</si>
  <si>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</si>
  <si>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</si>
  <si>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</si>
  <si>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</si>
  <si>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</si>
  <si>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</si>
  <si>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</si>
  <si>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</si>
  <si>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</si>
  <si>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</si>
  <si>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</si>
  <si>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</si>
  <si>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</si>
  <si>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</si>
  <si>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</si>
  <si>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</si>
  <si>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</si>
  <si>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</si>
  <si>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</si>
  <si>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</si>
  <si>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</si>
  <si>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</si>
  <si>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</si>
  <si>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</si>
  <si>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</si>
  <si>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</si>
  <si>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</si>
  <si>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</si>
  <si>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</si>
  <si>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</si>
  <si>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</si>
  <si>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</si>
  <si>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</si>
  <si>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</si>
  <si>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</si>
  <si>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</si>
  <si>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</si>
  <si>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</si>
  <si>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</si>
  <si>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</si>
  <si>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</si>
  <si>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</si>
  <si>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</si>
  <si>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</si>
  <si>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</si>
  <si>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</si>
  <si>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</si>
  <si>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</si>
  <si>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</si>
  <si>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</si>
  <si>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</si>
  <si>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</si>
  <si>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</si>
  <si>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</si>
  <si>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</si>
  <si>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</si>
  <si>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</si>
  <si>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</si>
  <si>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</si>
  <si>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</si>
  <si>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</si>
  <si>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</si>
  <si>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</si>
  <si>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</si>
  <si>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</si>
  <si>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</si>
  <si>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</si>
  <si>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</si>
  <si>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</si>
  <si>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</si>
  <si>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</si>
  <si>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</si>
  <si>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</si>
  <si>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</si>
  <si>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</si>
  <si>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</si>
  <si>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</si>
  <si>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</si>
  <si>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</si>
  <si>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</si>
  <si>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</si>
  <si>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</si>
  <si>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</si>
  <si>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</si>
  <si>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</si>
  <si>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</si>
  <si>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</si>
  <si>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</si>
  <si>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</si>
  <si>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</si>
  <si>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</si>
  <si>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</si>
  <si>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</si>
  <si>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</si>
  <si>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</si>
  <si>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</si>
  <si>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</si>
  <si>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</si>
  <si>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</si>
  <si>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</si>
  <si>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</si>
  <si>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</si>
  <si>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</si>
  <si>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</si>
  <si>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</si>
  <si>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</si>
  <si>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</si>
  <si>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</si>
  <si>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</si>
  <si>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</si>
  <si>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</si>
  <si>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</si>
  <si>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</si>
  <si>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</si>
  <si>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</si>
  <si>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</si>
  <si>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</si>
  <si>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</si>
  <si>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</si>
  <si>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</si>
  <si>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</si>
  <si>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</si>
  <si>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</si>
  <si>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</si>
  <si>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</si>
  <si>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</si>
  <si>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</si>
  <si>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</si>
  <si>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</si>
  <si>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</si>
  <si>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</si>
  <si>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</si>
  <si>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</si>
  <si>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</si>
  <si>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</si>
  <si>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</si>
  <si>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</si>
  <si>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</si>
  <si>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</si>
  <si>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</si>
  <si>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</si>
  <si>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</si>
  <si>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</si>
  <si>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</si>
  <si>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</si>
  <si>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</si>
  <si>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</si>
  <si>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</si>
  <si>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</si>
  <si>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</si>
  <si>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</si>
  <si>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</si>
  <si>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</si>
  <si>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</si>
  <si>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</si>
  <si>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</si>
  <si>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</si>
  <si>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</si>
  <si>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</si>
  <si>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</si>
  <si>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</si>
  <si>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</si>
  <si>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</si>
  <si>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</si>
  <si>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</si>
  <si>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</si>
  <si>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</si>
  <si>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</si>
  <si>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</si>
  <si>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</si>
  <si>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</si>
  <si>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</si>
  <si>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</si>
  <si>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</si>
  <si>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</si>
  <si>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</si>
  <si>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</si>
  <si>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</si>
  <si>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</si>
  <si>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</si>
  <si>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</si>
  <si>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</si>
  <si>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</si>
  <si>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</si>
  <si>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</si>
  <si>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</si>
  <si>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</si>
  <si>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</si>
  <si>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</si>
  <si>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</si>
  <si>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</si>
  <si>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</si>
  <si>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</si>
  <si>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</si>
  <si>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</si>
  <si>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</si>
  <si>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</si>
  <si>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</si>
  <si>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</si>
  <si>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</si>
  <si>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</si>
  <si>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</si>
  <si>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</si>
  <si>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</si>
  <si>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</si>
  <si>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</si>
  <si>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</si>
  <si>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</si>
  <si>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</si>
  <si>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</si>
  <si>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</si>
  <si>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</si>
  <si>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</si>
  <si>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</si>
  <si>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</si>
  <si>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</si>
  <si>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</si>
  <si>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</si>
  <si>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</si>
  <si>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</si>
  <si>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</si>
  <si>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</si>
  <si>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</si>
  <si>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</si>
  <si>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</si>
  <si>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</si>
  <si>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</si>
  <si>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</si>
  <si>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</si>
  <si>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</si>
  <si>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</si>
  <si>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</si>
  <si>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</si>
  <si>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</si>
  <si>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</si>
  <si>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</si>
  <si>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</si>
  <si>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</si>
  <si>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</si>
  <si>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</si>
  <si>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</si>
  <si>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</si>
  <si>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</si>
  <si>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</si>
  <si>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</si>
  <si>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</si>
  <si>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</si>
  <si>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</si>
  <si>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</si>
  <si>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</si>
  <si>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</si>
  <si>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</si>
  <si>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</si>
  <si>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</si>
  <si>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</si>
  <si>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</si>
  <si>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</si>
  <si>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</si>
  <si>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</si>
  <si>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</si>
  <si>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</si>
  <si>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</si>
  <si>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</si>
  <si>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</si>
  <si>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</si>
  <si>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</si>
  <si>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</si>
  <si>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</si>
  <si>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</si>
  <si>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</si>
  <si>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</si>
  <si>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</si>
  <si>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</si>
  <si>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</si>
  <si>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</si>
  <si>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</si>
  <si>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</si>
  <si>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</si>
  <si>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</si>
  <si>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</si>
  <si>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</si>
  <si>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</si>
  <si>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</si>
  <si>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</si>
  <si>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</si>
  <si>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</si>
  <si>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</si>
  <si>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</si>
  <si>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</si>
  <si>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</si>
  <si>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</si>
  <si>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</si>
  <si>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</si>
  <si>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</si>
  <si>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</si>
  <si>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</si>
  <si>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</si>
  <si>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</si>
  <si>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</si>
  <si>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</si>
  <si>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</si>
  <si>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</si>
  <si>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</si>
  <si>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</si>
  <si>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</si>
  <si>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</si>
  <si>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</si>
  <si>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</si>
  <si>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</si>
  <si>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</si>
  <si>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</si>
  <si>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</si>
  <si>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</si>
  <si>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</si>
  <si>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</si>
  <si>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</si>
  <si>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</si>
  <si>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</si>
  <si>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</si>
  <si>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</si>
  <si>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</si>
  <si>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</si>
  <si>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</si>
  <si>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</si>
  <si>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</si>
  <si>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</si>
  <si>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</si>
  <si>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</si>
  <si>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</si>
  <si>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</si>
  <si>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</si>
  <si>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</si>
  <si>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</si>
  <si>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</si>
  <si>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</si>
  <si>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</si>
  <si>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</si>
  <si>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</si>
  <si>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</si>
  <si>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</si>
  <si>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</si>
  <si>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</si>
  <si>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</si>
  <si>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</si>
  <si>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</si>
  <si>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</si>
  <si>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</si>
  <si>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</si>
  <si>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</si>
  <si>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</si>
  <si>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</si>
  <si>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</si>
  <si>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</si>
  <si>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</si>
  <si>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</si>
  <si>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</si>
  <si>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</si>
  <si>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</si>
  <si>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</si>
  <si>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</si>
  <si>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</si>
  <si>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</si>
  <si>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</si>
  <si>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</si>
  <si>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</si>
  <si>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</si>
  <si>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</si>
  <si>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</si>
  <si>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</si>
  <si>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</si>
  <si>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</si>
  <si>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</si>
  <si>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</si>
  <si>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</si>
  <si>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</si>
  <si>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</si>
  <si>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</si>
  <si>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</si>
  <si>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</si>
  <si>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</si>
  <si>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</si>
  <si>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</si>
  <si>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</si>
  <si>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</si>
  <si>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</si>
  <si>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</si>
  <si>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</si>
  <si>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</si>
  <si>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</si>
  <si>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</si>
  <si>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</si>
  <si>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</si>
  <si>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</si>
  <si>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</si>
  <si>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</si>
  <si>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</si>
  <si>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</si>
  <si>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</si>
  <si>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</si>
  <si>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</si>
  <si>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</si>
  <si>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</si>
  <si>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</si>
  <si>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</si>
  <si>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</si>
  <si>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</si>
  <si>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</si>
  <si>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</si>
  <si>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</si>
  <si>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</si>
  <si>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</si>
  <si>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</si>
  <si>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</si>
  <si>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</si>
  <si>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</si>
  <si>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</si>
  <si>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</si>
  <si>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</si>
  <si>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</si>
  <si>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</si>
  <si>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</si>
  <si>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</si>
  <si>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</si>
  <si>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</si>
  <si>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</si>
  <si>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</si>
  <si>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</si>
  <si>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</si>
  <si>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</si>
  <si>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</si>
  <si>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</si>
  <si>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</si>
  <si>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</si>
  <si>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</si>
  <si>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</si>
  <si>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</si>
  <si>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</si>
  <si>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</si>
  <si>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</si>
  <si>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</si>
  <si>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</si>
  <si>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</si>
  <si>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</si>
  <si>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</si>
  <si>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</si>
  <si>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</si>
  <si>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</si>
  <si>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</si>
  <si>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</si>
  <si>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</si>
  <si>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</si>
  <si>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</si>
  <si>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</si>
  <si>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</si>
  <si>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</si>
  <si>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</si>
  <si>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</si>
  <si>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</si>
  <si>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</si>
  <si>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</si>
  <si>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</si>
  <si>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</si>
  <si>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</si>
  <si>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</si>
  <si>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</si>
  <si>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</si>
  <si>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</si>
  <si>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</si>
  <si>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</si>
  <si>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</si>
  <si>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</si>
  <si>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</si>
  <si>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</si>
  <si>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</si>
  <si>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</si>
  <si>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</si>
  <si>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</si>
  <si>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</si>
  <si>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</si>
  <si>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</si>
  <si>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</si>
  <si>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</si>
  <si>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</si>
  <si>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</si>
  <si>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</si>
  <si>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</si>
  <si>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</si>
  <si>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</si>
  <si>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</si>
  <si>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</si>
  <si>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</si>
  <si>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</si>
  <si>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</si>
  <si>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</si>
  <si>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</si>
  <si>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</si>
  <si>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</si>
  <si>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</si>
  <si>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</si>
  <si>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</si>
  <si>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</si>
  <si>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</si>
  <si>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</si>
  <si>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</si>
  <si>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</si>
  <si>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</si>
  <si>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</si>
  <si>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</si>
  <si>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</si>
  <si>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</si>
  <si>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</si>
  <si>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</si>
  <si>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</si>
  <si>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</si>
  <si>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</si>
  <si>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</si>
  <si>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</si>
  <si>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</si>
  <si>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</si>
  <si>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</si>
  <si>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</si>
  <si>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</si>
  <si>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</si>
  <si>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</si>
  <si>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</si>
  <si>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</si>
  <si>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</si>
  <si>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</si>
  <si>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</si>
  <si>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</si>
  <si>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</si>
  <si>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</si>
  <si>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</si>
  <si>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</si>
  <si>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</si>
  <si>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</si>
  <si>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</si>
  <si>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</si>
  <si>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</si>
  <si>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</si>
  <si>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</si>
  <si>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</si>
  <si>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</si>
  <si>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</si>
  <si>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</si>
  <si>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</si>
  <si>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</si>
  <si>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</si>
  <si>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</si>
  <si>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</si>
  <si>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</si>
  <si>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</si>
  <si>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</si>
  <si>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</si>
  <si>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</si>
  <si>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</si>
  <si>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</si>
  <si>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</si>
  <si>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</si>
  <si>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</si>
  <si>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</si>
  <si>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</si>
  <si>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</si>
  <si>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</si>
  <si>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</si>
  <si>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</si>
  <si>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</si>
  <si>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</si>
  <si>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</si>
  <si>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</si>
  <si>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</si>
  <si>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</si>
  <si>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</si>
  <si>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</si>
  <si>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</si>
  <si>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</si>
  <si>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</si>
  <si>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</si>
  <si>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</si>
  <si>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</si>
  <si>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</si>
  <si>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</si>
  <si>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</si>
  <si>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</si>
  <si>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</si>
  <si>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</si>
  <si>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</si>
  <si>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</si>
  <si>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</si>
  <si>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</si>
  <si>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</si>
  <si>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</si>
  <si>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</si>
  <si>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</si>
  <si>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</si>
  <si>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</si>
  <si>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</si>
  <si>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</si>
  <si>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</si>
  <si>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</si>
  <si>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</si>
  <si>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</si>
  <si>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</si>
  <si>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</si>
  <si>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</si>
  <si>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</si>
  <si>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</si>
  <si>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</si>
  <si>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</si>
  <si>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</si>
  <si>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</si>
  <si>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</si>
  <si>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</si>
  <si>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</si>
  <si>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</si>
  <si>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</si>
  <si>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</si>
  <si>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</si>
  <si>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</si>
  <si>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</si>
  <si>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</si>
  <si>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</si>
  <si>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</si>
  <si>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</si>
  <si>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</si>
  <si>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</si>
  <si>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</si>
  <si>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</si>
  <si>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</si>
  <si>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</si>
  <si>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</si>
  <si>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</si>
  <si>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</si>
  <si>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</si>
  <si>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</si>
  <si>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</si>
  <si>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</si>
  <si>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</si>
  <si>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</si>
  <si>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</si>
  <si>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</si>
  <si>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</si>
  <si>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</si>
  <si>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</si>
  <si>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</si>
  <si>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</si>
  <si>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</si>
  <si>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</si>
  <si>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</si>
  <si>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</si>
  <si>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</si>
  <si>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</si>
  <si>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</si>
  <si>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</si>
  <si>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</si>
  <si>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</si>
  <si>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</si>
  <si>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</si>
  <si>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</si>
  <si>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</si>
  <si>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</si>
  <si>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</si>
  <si>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</si>
  <si>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</si>
  <si>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</si>
  <si>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</si>
  <si>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</si>
  <si>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</si>
  <si>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</si>
  <si>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</si>
  <si>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</si>
  <si>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</si>
  <si>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</si>
  <si>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</si>
  <si>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</si>
  <si>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</si>
  <si>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</si>
  <si>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</si>
  <si>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</si>
  <si>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</si>
  <si>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</si>
  <si>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</si>
  <si>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</si>
  <si>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</si>
  <si>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</si>
  <si>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</si>
  <si>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</si>
  <si>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</si>
  <si>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</si>
  <si>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</si>
  <si>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</si>
  <si>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</si>
  <si>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</si>
  <si>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</si>
  <si>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</si>
  <si>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</si>
  <si>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</si>
  <si>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</si>
  <si>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</si>
  <si>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</si>
  <si>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</si>
  <si>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</si>
  <si>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</si>
  <si>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</si>
  <si>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</si>
  <si>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</si>
  <si>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</si>
  <si>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</si>
  <si>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</si>
  <si>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</si>
  <si>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</si>
  <si>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</si>
  <si>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</si>
  <si>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</si>
  <si>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</si>
  <si>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</si>
  <si>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</si>
  <si>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</si>
  <si>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</si>
  <si>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</si>
  <si>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</si>
  <si>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</si>
  <si>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</si>
  <si>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</si>
  <si>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</si>
  <si>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</si>
  <si>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</si>
  <si>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</si>
  <si>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</si>
  <si>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</si>
  <si>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</si>
  <si>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</si>
  <si>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</si>
  <si>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</si>
  <si>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</si>
  <si>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</si>
  <si>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</si>
  <si>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</si>
  <si>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</si>
  <si>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</si>
  <si>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</si>
  <si>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</si>
  <si>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</si>
  <si>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</si>
  <si>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</si>
  <si>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</si>
  <si>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</si>
  <si>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</si>
  <si>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</si>
  <si>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</si>
  <si>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</si>
  <si>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</si>
  <si>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</si>
  <si>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</si>
  <si>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</si>
  <si>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</si>
  <si>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</si>
  <si>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</si>
  <si>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</si>
  <si>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</si>
  <si>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</si>
  <si>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</si>
  <si>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</si>
  <si>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</si>
  <si>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</si>
  <si>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</si>
  <si>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</si>
  <si>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</si>
  <si>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</si>
  <si>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</si>
  <si>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</si>
  <si>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</si>
  <si>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</si>
  <si>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</si>
  <si>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</si>
  <si>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</si>
  <si>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</si>
  <si>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</si>
  <si>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</si>
  <si>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</si>
  <si>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</si>
  <si>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</si>
  <si>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</si>
  <si>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</si>
  <si>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</si>
  <si>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</si>
  <si>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</si>
  <si>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</si>
  <si>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</si>
  <si>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</si>
  <si>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</si>
  <si>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</si>
  <si>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</si>
  <si>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</si>
  <si>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</si>
  <si>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</si>
  <si>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</si>
  <si>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</si>
  <si>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</si>
  <si>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</si>
  <si>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</si>
  <si>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</si>
  <si>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</si>
  <si>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</si>
  <si>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</si>
  <si>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</si>
  <si>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</si>
  <si>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</si>
  <si>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</si>
  <si>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</si>
  <si>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</si>
  <si>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</si>
  <si>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</si>
  <si>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</si>
  <si>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</si>
  <si>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</si>
  <si>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</si>
  <si>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</si>
  <si>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</si>
  <si>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</si>
  <si>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</si>
  <si>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</si>
  <si>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</si>
  <si>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</si>
  <si>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</si>
  <si>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</si>
  <si>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</si>
  <si>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</si>
  <si>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</si>
  <si>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</si>
  <si>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</si>
  <si>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</si>
  <si>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</si>
  <si>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</si>
  <si>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</si>
  <si>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</si>
  <si>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</si>
  <si>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</si>
  <si>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</si>
  <si>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</si>
  <si>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</si>
  <si>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</si>
  <si>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</si>
  <si>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</si>
  <si>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</si>
  <si>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</si>
  <si>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</si>
  <si>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</si>
  <si>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</si>
  <si>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</si>
  <si>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</si>
  <si>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</si>
  <si>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</si>
  <si>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</si>
  <si>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</si>
  <si>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</si>
  <si>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</si>
  <si>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</si>
  <si>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</si>
  <si>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</si>
  <si>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</si>
  <si>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</si>
  <si>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</si>
  <si>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</si>
  <si>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</si>
  <si>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</si>
  <si>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</si>
  <si>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</si>
  <si>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</si>
  <si>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</si>
  <si>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</si>
  <si>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</si>
  <si>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</si>
  <si>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</si>
  <si>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</si>
  <si>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</si>
  <si>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</si>
  <si>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</si>
  <si>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</si>
  <si>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</si>
  <si>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</si>
  <si>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</si>
  <si>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</si>
  <si>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</si>
  <si>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</si>
  <si>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</si>
  <si>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</si>
  <si>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</si>
  <si>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</si>
  <si>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</si>
  <si>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</si>
  <si>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</si>
  <si>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</si>
  <si>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</si>
  <si>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</si>
  <si>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</si>
  <si>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</si>
  <si>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</si>
  <si>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</si>
  <si>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</si>
  <si>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</si>
  <si>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</si>
  <si>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</si>
  <si>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</si>
  <si>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</si>
  <si>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</si>
  <si>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</si>
  <si>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</si>
  <si>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</si>
  <si>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</si>
  <si>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</si>
  <si>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</si>
  <si>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</si>
  <si>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</si>
  <si>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</si>
  <si>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</si>
  <si>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</si>
  <si>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</si>
  <si>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</si>
  <si>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</si>
  <si>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</si>
  <si>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</si>
  <si>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</si>
  <si>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</si>
  <si>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</si>
  <si>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</si>
  <si>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</si>
  <si>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</si>
  <si>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</si>
  <si>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</si>
  <si>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</si>
  <si>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</si>
  <si>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</si>
  <si>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</si>
  <si>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</si>
  <si>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</si>
  <si>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</si>
  <si>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</si>
  <si>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</si>
  <si>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</si>
  <si>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</si>
  <si>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</si>
  <si>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</si>
  <si>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</si>
  <si>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</si>
  <si>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</si>
  <si>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</si>
  <si>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</si>
  <si>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</si>
  <si>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</si>
  <si>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</si>
  <si>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</si>
  <si>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</si>
  <si>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</si>
  <si>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</si>
  <si>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</si>
  <si>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</si>
  <si>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</si>
  <si>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</si>
  <si>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</si>
  <si>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</si>
  <si>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</si>
  <si>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</si>
  <si>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</si>
  <si>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</si>
  <si>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</si>
  <si>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</si>
  <si>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</si>
  <si>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</si>
  <si>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</si>
  <si>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</si>
  <si>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</si>
  <si>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</si>
  <si>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</si>
  <si>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</si>
  <si>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</si>
  <si>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</si>
  <si>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</si>
  <si>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</si>
  <si>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</si>
  <si>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</si>
  <si>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</si>
  <si>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</si>
  <si>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</si>
  <si>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</si>
  <si>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</si>
  <si>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</si>
  <si>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</si>
  <si>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</si>
  <si>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</si>
  <si>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</si>
  <si>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</si>
  <si>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</si>
  <si>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</si>
  <si>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</si>
  <si>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</si>
  <si>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</si>
  <si>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</si>
  <si>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</si>
  <si>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</si>
  <si>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</si>
  <si>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</si>
  <si>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</si>
  <si>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</si>
  <si>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</si>
  <si>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</si>
  <si>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</si>
  <si>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</si>
  <si>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</si>
  <si>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</si>
  <si>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</si>
  <si>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</si>
  <si>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</si>
  <si>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</si>
  <si>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</si>
  <si>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</si>
  <si>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</si>
  <si>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</si>
  <si>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</si>
  <si>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</si>
  <si>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</si>
  <si>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</si>
  <si>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</si>
  <si>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</si>
  <si>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</si>
  <si>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</si>
  <si>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</si>
  <si>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</si>
  <si>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</si>
  <si>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</si>
  <si>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</si>
  <si>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</si>
  <si>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</si>
  <si>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</si>
  <si>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</si>
  <si>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</si>
  <si>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</si>
  <si>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</si>
  <si>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</si>
  <si>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</si>
  <si>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</si>
  <si>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</si>
  <si>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</si>
  <si>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</si>
  <si>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</si>
  <si>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</si>
  <si>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</si>
  <si>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</si>
  <si>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</si>
  <si>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</si>
  <si>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</si>
  <si>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</si>
  <si>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</si>
  <si>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</si>
  <si>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</si>
  <si>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</si>
  <si>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</si>
  <si>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</si>
  <si>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</si>
  <si>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</si>
  <si>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</si>
  <si>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</si>
  <si>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</si>
  <si>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</si>
  <si>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</si>
  <si>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</si>
  <si>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</si>
  <si>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</si>
  <si>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</si>
  <si>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</si>
  <si>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</si>
  <si>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</si>
  <si>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</si>
  <si>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</si>
  <si>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</si>
  <si>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</si>
  <si>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</si>
  <si>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</si>
  <si>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</si>
  <si>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</si>
  <si>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</si>
  <si>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</si>
  <si>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</si>
  <si>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</si>
  <si>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</si>
  <si>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</si>
  <si>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</si>
  <si>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</si>
  <si>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</si>
  <si>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</si>
  <si>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</si>
  <si>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</si>
  <si>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</si>
  <si>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</si>
  <si>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</si>
  <si>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</si>
  <si>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</si>
  <si>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</si>
  <si>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</si>
  <si>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</si>
  <si>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</si>
  <si>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</si>
  <si>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</si>
  <si>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</si>
  <si>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</si>
  <si>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</si>
  <si>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</si>
  <si>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</si>
  <si>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</si>
  <si>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</si>
  <si>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</si>
  <si>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</si>
  <si>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</si>
  <si>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</si>
  <si>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</si>
  <si>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</si>
  <si>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</si>
  <si>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</si>
  <si>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</si>
  <si>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</si>
  <si>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</si>
  <si>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</si>
  <si>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</si>
  <si>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</si>
  <si>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</si>
  <si>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</si>
  <si>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</si>
  <si>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</si>
  <si>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</si>
  <si>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</si>
  <si>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</si>
  <si>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</si>
  <si>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</si>
  <si>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</si>
  <si>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</si>
  <si>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</si>
  <si>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</si>
  <si>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</si>
  <si>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</si>
  <si>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</si>
  <si>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</si>
  <si>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</si>
  <si>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</si>
  <si>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</si>
  <si>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</si>
  <si>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</si>
  <si>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</si>
  <si>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</si>
  <si>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</si>
  <si>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</si>
  <si>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</si>
  <si>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</si>
  <si>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</si>
  <si>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</si>
  <si>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</si>
  <si>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</si>
  <si>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</si>
  <si>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</si>
  <si>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</si>
  <si>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</si>
  <si>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</si>
  <si>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</si>
  <si>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</si>
  <si>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</si>
  <si>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</si>
  <si>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</si>
  <si>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</si>
  <si>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</si>
  <si>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</si>
  <si>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</si>
  <si>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</si>
  <si>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</si>
  <si>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</si>
  <si>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</si>
  <si>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</si>
  <si>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</si>
  <si>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</si>
  <si>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</si>
  <si>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</si>
  <si>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</si>
  <si>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</si>
  <si>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</si>
  <si>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</si>
  <si>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</si>
  <si>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</si>
  <si>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</si>
  <si>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</si>
  <si>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</si>
  <si>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</si>
  <si>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</si>
  <si>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</si>
  <si>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</si>
  <si>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</si>
  <si>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</si>
  <si>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</si>
  <si>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</si>
  <si>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</si>
  <si>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</si>
  <si>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</si>
  <si>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</si>
  <si>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</si>
  <si>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</si>
  <si>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</si>
  <si>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</si>
  <si>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</si>
  <si>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</si>
  <si>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</si>
  <si>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</si>
  <si>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</si>
  <si>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</si>
  <si>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</si>
  <si>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</si>
  <si>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</si>
  <si>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</si>
  <si>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</si>
  <si>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</si>
  <si>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</si>
  <si>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</si>
  <si>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</si>
  <si>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</si>
  <si>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</si>
  <si>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</si>
  <si>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</si>
  <si>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</si>
  <si>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</si>
  <si>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</si>
  <si>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</si>
  <si>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</si>
  <si>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</si>
  <si>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</si>
  <si>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</si>
  <si>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</si>
  <si>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</si>
  <si>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</si>
  <si>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</si>
  <si>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</si>
  <si>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</si>
  <si>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</si>
  <si>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</si>
  <si>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</si>
  <si>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</si>
  <si>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</si>
  <si>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</si>
  <si>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</si>
  <si>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</si>
  <si>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</si>
  <si>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</si>
  <si>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</si>
  <si>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</si>
  <si>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</si>
  <si>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</si>
  <si>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</si>
  <si>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</si>
  <si>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</si>
  <si>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</si>
  <si>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</si>
  <si>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</si>
  <si>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</si>
  <si>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</si>
  <si>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</si>
  <si>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</si>
  <si>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</si>
  <si>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</si>
  <si>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</si>
  <si>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</si>
  <si>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</si>
  <si>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</si>
  <si>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</si>
  <si>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</si>
  <si>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</si>
  <si>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</si>
  <si>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</si>
  <si>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</si>
  <si>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</si>
  <si>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</si>
  <si>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</si>
  <si>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</si>
  <si>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</si>
  <si>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</si>
  <si>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</si>
  <si>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</si>
  <si>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</si>
  <si>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</si>
  <si>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</si>
  <si>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</si>
  <si>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</si>
  <si>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</si>
  <si>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</si>
  <si>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</si>
  <si>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</si>
  <si>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</si>
  <si>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</si>
  <si>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</si>
  <si>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</si>
  <si>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</si>
  <si>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</si>
  <si>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</si>
  <si>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</si>
  <si>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</si>
  <si>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</si>
  <si>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</si>
  <si>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</si>
  <si>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</si>
  <si>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</si>
  <si>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</si>
  <si>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</si>
  <si>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</si>
  <si>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</si>
  <si>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</si>
  <si>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</si>
  <si>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</si>
  <si>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</si>
  <si>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</si>
  <si>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</si>
  <si>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</si>
  <si>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</si>
  <si>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</si>
  <si>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</si>
  <si>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</si>
  <si>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</si>
  <si>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</si>
  <si>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</si>
  <si>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</si>
  <si>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</si>
  <si>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</si>
  <si>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</si>
  <si>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</si>
  <si>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</si>
  <si>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</si>
  <si>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</si>
  <si>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</si>
  <si>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</si>
  <si>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</si>
  <si>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</si>
  <si>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</si>
  <si>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</si>
  <si>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</si>
  <si>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</si>
  <si>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</si>
  <si>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</si>
  <si>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</si>
  <si>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</si>
  <si>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</si>
  <si>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</si>
  <si>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</si>
  <si>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</si>
  <si>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</si>
  <si>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</si>
  <si>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</si>
  <si>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</si>
  <si>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</si>
  <si>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</si>
  <si>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</si>
  <si>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</si>
  <si>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</si>
  <si>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</si>
  <si>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</si>
  <si>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</si>
  <si>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</si>
  <si>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</si>
  <si>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</si>
  <si>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</si>
  <si>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</si>
  <si>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</si>
  <si>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</si>
  <si>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</si>
  <si>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</si>
  <si>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</si>
  <si>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</si>
  <si>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</si>
  <si>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</si>
  <si>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</si>
  <si>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</si>
  <si>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</si>
  <si>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</si>
  <si>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</si>
  <si>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</si>
  <si>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</si>
  <si>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</si>
  <si>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</si>
  <si>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</si>
  <si>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</si>
  <si>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</si>
  <si>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</si>
  <si>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</si>
  <si>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</si>
  <si>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</si>
  <si>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</si>
  <si>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</si>
  <si>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</si>
  <si>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</si>
  <si>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</si>
  <si>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</si>
  <si>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</si>
  <si>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</si>
  <si>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</si>
  <si>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</si>
  <si>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</si>
  <si>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</si>
  <si>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</si>
  <si>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</si>
  <si>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</si>
  <si>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</si>
  <si>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</si>
  <si>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</si>
  <si>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</si>
  <si>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</si>
  <si>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</si>
  <si>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</si>
  <si>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</si>
  <si>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</si>
  <si>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</si>
  <si>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</si>
  <si>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</si>
  <si>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</si>
  <si>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</si>
  <si>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</si>
  <si>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</si>
  <si>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</si>
  <si>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</si>
  <si>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</si>
  <si>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</si>
  <si>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</si>
  <si>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</si>
  <si>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</si>
  <si>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</si>
  <si>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</si>
  <si>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</si>
  <si>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</si>
  <si>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</si>
  <si>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</si>
  <si>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</si>
  <si>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</si>
  <si>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</si>
  <si>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</si>
  <si>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</si>
  <si>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</si>
  <si>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</si>
  <si>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</si>
  <si>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</si>
  <si>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</si>
  <si>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</si>
  <si>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</si>
  <si>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</si>
  <si>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</si>
  <si>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</si>
  <si>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</si>
  <si>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</si>
  <si>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</si>
  <si>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</si>
  <si>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</si>
  <si>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</si>
  <si>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</si>
  <si>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</si>
  <si>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</si>
  <si>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</si>
  <si>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</si>
  <si>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</si>
  <si>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</si>
  <si>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</si>
  <si>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</si>
  <si>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</si>
  <si>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</si>
  <si>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</si>
  <si>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</si>
  <si>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</si>
  <si>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</si>
  <si>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</si>
  <si>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</si>
  <si>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</si>
  <si>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</si>
  <si>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</si>
  <si>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</si>
  <si>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</si>
  <si>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</si>
  <si>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</si>
  <si>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</si>
  <si>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</si>
  <si>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</si>
  <si>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</si>
  <si>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</si>
  <si>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</si>
  <si>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</si>
  <si>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</si>
  <si>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</si>
  <si>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</si>
  <si>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</si>
  <si>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</si>
  <si>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</si>
  <si>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</si>
  <si>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</si>
  <si>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</si>
  <si>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</si>
  <si>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</si>
  <si>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</si>
  <si>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</si>
  <si>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</si>
  <si>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</si>
  <si>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</si>
  <si>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</si>
  <si>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</si>
  <si>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</si>
  <si>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</si>
  <si>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</si>
  <si>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</si>
  <si>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</si>
  <si>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</si>
  <si>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</si>
  <si>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</si>
  <si>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</si>
  <si>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</si>
  <si>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</si>
  <si>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</si>
  <si>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</si>
  <si>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</si>
  <si>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</si>
  <si>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</si>
  <si>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</si>
  <si>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</si>
  <si>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</si>
  <si>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</si>
  <si>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</si>
  <si>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</si>
  <si>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</si>
  <si>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</si>
  <si>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</si>
  <si>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</si>
  <si>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</si>
  <si>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</si>
  <si>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</si>
  <si>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</si>
  <si>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</si>
  <si>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</si>
  <si>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</si>
  <si>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</si>
  <si>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</si>
  <si>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</si>
  <si>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</si>
  <si>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</si>
  <si>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</si>
  <si>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</si>
  <si>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</si>
  <si>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</si>
  <si>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</si>
  <si>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</si>
  <si>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</si>
  <si>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</si>
  <si>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</si>
  <si>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</si>
  <si>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</si>
  <si>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</si>
  <si>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</si>
  <si>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</si>
  <si>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</si>
  <si>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</si>
  <si>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</si>
  <si>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</si>
  <si>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</si>
  <si>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</si>
  <si>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</si>
  <si>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</si>
  <si>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</si>
  <si>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</si>
  <si>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</si>
  <si>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</si>
  <si>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</si>
  <si>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</si>
  <si>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</si>
  <si>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</si>
  <si>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</si>
  <si>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</si>
  <si>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</si>
  <si>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</si>
  <si>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</si>
  <si>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</si>
  <si>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</si>
  <si>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</si>
  <si>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</si>
  <si>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</si>
  <si>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</si>
  <si>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</si>
  <si>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</si>
  <si>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</si>
  <si>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</si>
  <si>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</si>
  <si>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</si>
  <si>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</si>
  <si>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</si>
  <si>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</si>
  <si>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</si>
  <si>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</si>
  <si>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</si>
  <si>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</si>
  <si>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</si>
  <si>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</si>
  <si>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</si>
  <si>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</si>
  <si>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</si>
  <si>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</si>
  <si>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</si>
  <si>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</si>
  <si>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</si>
  <si>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</si>
  <si>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</si>
  <si>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</si>
  <si>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</si>
  <si>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</si>
  <si>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</si>
  <si>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</si>
  <si>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</si>
  <si>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</si>
  <si>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</si>
  <si>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</si>
  <si>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</si>
  <si>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</si>
  <si>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</si>
  <si>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</si>
  <si>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</si>
  <si>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</si>
  <si>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</si>
  <si>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</si>
  <si>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</si>
  <si>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</si>
  <si>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</si>
  <si>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</si>
  <si>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</si>
  <si>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</si>
  <si>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</si>
  <si>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</si>
  <si>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</si>
  <si>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</si>
  <si>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</si>
  <si>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</si>
  <si>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</si>
  <si>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</si>
  <si>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</si>
  <si>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</si>
  <si>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</si>
  <si>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</si>
  <si>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</si>
  <si>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</si>
  <si>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</si>
  <si>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</si>
  <si>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</si>
  <si>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</si>
  <si>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</si>
  <si>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</si>
  <si>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</si>
  <si>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</si>
  <si>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</si>
  <si>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</si>
  <si>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</si>
  <si>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</si>
  <si>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</si>
  <si>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</si>
  <si>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</si>
  <si>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</si>
  <si>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</si>
  <si>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</si>
  <si>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</si>
  <si>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</si>
  <si>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</si>
  <si>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</si>
  <si>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</si>
  <si>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</si>
  <si>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</si>
  <si>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</si>
  <si>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</si>
  <si>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</si>
  <si>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</si>
  <si>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</si>
  <si>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</si>
  <si>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</si>
  <si>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</si>
  <si>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</si>
  <si>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</si>
  <si>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</si>
  <si>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</si>
  <si>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</si>
  <si>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</si>
  <si>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</si>
  <si>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</si>
  <si>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</si>
  <si>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</si>
  <si>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</si>
  <si>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</si>
  <si>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</si>
  <si>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</si>
  <si>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</si>
  <si>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</si>
  <si>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</si>
  <si>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</si>
  <si>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</si>
  <si>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</si>
  <si>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</si>
  <si>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</si>
  <si>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</si>
  <si>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</si>
  <si>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</si>
  <si>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</si>
  <si>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</si>
  <si>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</si>
  <si>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</si>
  <si>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</si>
  <si>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</si>
  <si>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</si>
  <si>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</si>
  <si>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</si>
  <si>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</si>
  <si>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</si>
  <si>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</si>
  <si>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</si>
  <si>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</si>
  <si>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</si>
  <si>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</si>
  <si>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</si>
  <si>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</si>
  <si>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</si>
  <si>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</si>
  <si>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</si>
  <si>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</si>
  <si>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</si>
  <si>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</si>
  <si>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</si>
  <si>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</si>
  <si>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</si>
  <si>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</si>
  <si>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</si>
  <si>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</si>
  <si>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</si>
  <si>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</si>
  <si>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</si>
  <si>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</si>
  <si>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</si>
  <si>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</si>
  <si>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</si>
  <si>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</si>
  <si>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</si>
  <si>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</si>
  <si>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</si>
  <si>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</si>
  <si>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</si>
  <si>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</si>
  <si>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</si>
  <si>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</si>
  <si>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</si>
  <si>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</si>
  <si>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</si>
  <si>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</si>
  <si>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</si>
  <si>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</si>
  <si>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</si>
  <si>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</si>
  <si>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</si>
  <si>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</si>
  <si>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</si>
  <si>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</si>
  <si>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</si>
  <si>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</si>
  <si>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</si>
  <si>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</si>
  <si>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</si>
  <si>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</si>
  <si>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</si>
  <si>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</si>
  <si>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</si>
  <si>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</si>
  <si>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</si>
  <si>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</si>
  <si>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</si>
  <si>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</si>
  <si>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</si>
  <si>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</si>
  <si>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</si>
  <si>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</si>
  <si>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</si>
  <si>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</si>
  <si>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</si>
  <si>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</si>
  <si>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</si>
  <si>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</si>
  <si>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</si>
  <si>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</si>
  <si>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</si>
  <si>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</si>
  <si>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</si>
  <si>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</si>
  <si>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</si>
  <si>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</si>
  <si>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</si>
  <si>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</si>
  <si>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</si>
  <si>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</si>
  <si>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</si>
  <si>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</si>
  <si>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</si>
  <si>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</si>
  <si>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</si>
  <si>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</si>
  <si>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</si>
  <si>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</si>
  <si>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</si>
  <si>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</si>
  <si>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</si>
  <si>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</si>
  <si>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</si>
  <si>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</si>
  <si>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</si>
  <si>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</si>
  <si>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</si>
  <si>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</si>
  <si>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</si>
  <si>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</si>
  <si>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</si>
  <si>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</si>
  <si>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</si>
  <si>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</si>
  <si>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</si>
  <si>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</si>
  <si>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</si>
  <si>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</si>
  <si>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</si>
  <si>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</si>
  <si>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</si>
  <si>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</si>
  <si>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</si>
  <si>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</si>
  <si>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</si>
  <si>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</si>
  <si>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</si>
  <si>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</si>
  <si>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</si>
  <si>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</si>
  <si>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</si>
  <si>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</si>
  <si>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</si>
  <si>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</si>
  <si>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</si>
  <si>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</si>
  <si>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</si>
  <si>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</si>
  <si>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</si>
  <si>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</si>
  <si>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</si>
  <si>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</si>
  <si>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</si>
  <si>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</si>
  <si>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</si>
  <si>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</si>
  <si>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</si>
  <si>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</si>
  <si>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</si>
  <si>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</si>
  <si>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</si>
  <si>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</si>
  <si>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</si>
  <si>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</si>
  <si>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</si>
  <si>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</si>
  <si>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</si>
  <si>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</si>
  <si>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</si>
  <si>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</si>
  <si>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</si>
  <si>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</si>
  <si>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</si>
  <si>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</si>
  <si>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</si>
  <si>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</si>
  <si>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</si>
  <si>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</si>
  <si>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</si>
  <si>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</si>
  <si>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</si>
  <si>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</si>
  <si>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</si>
  <si>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</si>
  <si>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</si>
  <si>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</si>
  <si>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</si>
  <si>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</si>
  <si>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</si>
  <si>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</si>
  <si>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</si>
  <si>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</si>
  <si>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</si>
  <si>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</si>
  <si>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</si>
  <si>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</si>
  <si>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</si>
  <si>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</si>
  <si>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</si>
  <si>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</si>
  <si>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</si>
  <si>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</si>
  <si>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</si>
  <si>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</si>
  <si>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</si>
  <si>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</si>
  <si>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</si>
  <si>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</si>
  <si>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</si>
  <si>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</si>
  <si>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</si>
  <si>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</si>
  <si>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</si>
  <si>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</si>
  <si>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</si>
  <si>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</si>
  <si>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</si>
  <si>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</si>
  <si>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</si>
  <si>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</si>
  <si>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</si>
  <si>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</si>
  <si>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</si>
  <si>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</si>
  <si>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</si>
  <si>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</si>
  <si>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</si>
  <si>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</si>
  <si>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</si>
  <si>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</si>
  <si>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</si>
  <si>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</si>
  <si>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</si>
  <si>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</si>
  <si>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</si>
  <si>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</si>
  <si>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</si>
  <si>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</si>
  <si>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</si>
  <si>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</si>
  <si>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</si>
  <si>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</si>
  <si>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</si>
  <si>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</si>
  <si>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</si>
  <si>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</si>
  <si>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</si>
  <si>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</si>
  <si>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</si>
  <si>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</si>
  <si>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</si>
  <si>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</si>
  <si>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</si>
  <si>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</si>
  <si>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</si>
  <si>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</si>
  <si>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</si>
  <si>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</si>
  <si>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</si>
  <si>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</si>
  <si>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</si>
  <si>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</si>
  <si>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</si>
  <si>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</si>
  <si>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</si>
  <si>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</si>
  <si>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</si>
  <si>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</si>
  <si>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</si>
  <si>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</si>
  <si>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</si>
  <si>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</si>
  <si>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</si>
  <si>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</si>
  <si>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</si>
  <si>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</si>
  <si>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</si>
  <si>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</si>
  <si>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</si>
  <si>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</si>
  <si>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</si>
  <si>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</si>
  <si>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</si>
  <si>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</si>
  <si>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</si>
  <si>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</si>
  <si>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</si>
  <si>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</si>
  <si>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</si>
  <si>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</si>
  <si>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</si>
  <si>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</si>
  <si>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</si>
  <si>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</si>
  <si>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</si>
  <si>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</si>
  <si>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</si>
  <si>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</si>
  <si>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</si>
  <si>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</si>
  <si>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</si>
  <si>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</si>
  <si>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</si>
  <si>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</si>
  <si>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</si>
  <si>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</si>
  <si>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</si>
  <si>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</si>
  <si>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</si>
  <si>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</si>
  <si>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</si>
  <si>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</si>
  <si>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</si>
  <si>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</si>
  <si>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</si>
  <si>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</si>
  <si>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</si>
  <si>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</si>
  <si>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</si>
  <si>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</si>
  <si>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</si>
  <si>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</si>
  <si>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</si>
  <si>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</si>
  <si>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</si>
  <si>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</si>
  <si>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</si>
  <si>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</si>
  <si>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</si>
  <si>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</si>
  <si>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</si>
  <si>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</si>
  <si>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</si>
  <si>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</si>
  <si>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</si>
  <si>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</si>
  <si>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</si>
  <si>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</si>
  <si>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</si>
  <si>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</si>
  <si>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</si>
  <si>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</si>
  <si>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</si>
  <si>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</si>
  <si>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</si>
  <si>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</si>
  <si>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</si>
  <si>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</si>
  <si>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</si>
  <si>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</si>
  <si>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</si>
  <si>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</si>
  <si>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</si>
  <si>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</si>
  <si>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</si>
  <si>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</si>
  <si>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</si>
  <si>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</si>
  <si>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</si>
  <si>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</si>
  <si>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</si>
  <si>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</si>
  <si>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</si>
  <si>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</si>
  <si>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</si>
  <si>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</si>
  <si>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</si>
  <si>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</si>
  <si>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</si>
  <si>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</si>
  <si>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</si>
  <si>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</si>
  <si>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</si>
  <si>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</si>
  <si>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</si>
  <si>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</si>
  <si>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</si>
  <si>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</si>
  <si>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</si>
  <si>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</si>
  <si>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</si>
  <si>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</si>
  <si>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</si>
  <si>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</si>
  <si>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</si>
  <si>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</si>
  <si>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</si>
  <si>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</si>
  <si>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</si>
  <si>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</si>
  <si>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</si>
  <si>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</si>
  <si>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</si>
  <si>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</si>
  <si>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</si>
  <si>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</si>
  <si>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</si>
  <si>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</si>
  <si>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</si>
  <si>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</si>
  <si>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</si>
  <si>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</si>
  <si>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</si>
  <si>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</si>
  <si>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</si>
  <si>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</si>
  <si>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</si>
  <si>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</si>
  <si>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</si>
  <si>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</si>
  <si>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</si>
  <si>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</si>
  <si>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</si>
  <si>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</si>
  <si>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</si>
  <si>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</si>
  <si>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</si>
  <si>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</si>
  <si>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</si>
  <si>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</si>
  <si>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</si>
  <si>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</si>
  <si>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</si>
  <si>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</si>
  <si>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</si>
  <si>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</si>
  <si>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</si>
  <si>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</si>
  <si>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</si>
  <si>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</si>
  <si>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</si>
  <si>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</si>
  <si>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</si>
  <si>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</si>
  <si>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</si>
  <si>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</si>
  <si>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</si>
  <si>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</si>
  <si>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</si>
  <si>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</si>
  <si>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</si>
  <si>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</si>
  <si>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</si>
  <si>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</si>
  <si>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</si>
  <si>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</si>
  <si>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</si>
  <si>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</si>
  <si>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</si>
  <si>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</si>
  <si>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</si>
  <si>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</si>
  <si>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</si>
  <si>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</si>
  <si>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</si>
  <si>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</si>
  <si>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</si>
  <si>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</si>
  <si>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</si>
  <si>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</si>
  <si>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</si>
  <si>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</si>
  <si>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</si>
  <si>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</si>
  <si>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</si>
  <si>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</si>
  <si>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</si>
  <si>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</si>
  <si>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</si>
  <si>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</si>
  <si>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</si>
  <si>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</si>
  <si>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</si>
  <si>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</si>
  <si>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</si>
  <si>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</si>
  <si>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</si>
  <si>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</si>
  <si>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</si>
  <si>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</si>
  <si>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</si>
  <si>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</si>
  <si>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</si>
  <si>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</si>
  <si>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</si>
  <si>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</si>
  <si>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</si>
  <si>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</si>
  <si>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</si>
  <si>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</si>
  <si>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</si>
  <si>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</si>
  <si>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</si>
  <si>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</si>
  <si>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</si>
  <si>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</si>
  <si>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</si>
  <si>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</si>
  <si>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</si>
  <si>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</si>
  <si>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</si>
  <si>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</si>
  <si>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</si>
  <si>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</si>
  <si>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</si>
  <si>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</si>
  <si>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</si>
  <si>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</si>
  <si>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</si>
  <si>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</si>
  <si>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</si>
  <si>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</si>
  <si>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</si>
  <si>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</si>
  <si>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</si>
  <si>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</si>
  <si>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</si>
  <si>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</si>
  <si>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</si>
  <si>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</si>
  <si>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</si>
  <si>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</si>
  <si>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</si>
  <si>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</si>
  <si>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</si>
  <si>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</si>
  <si>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</si>
  <si>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</si>
  <si>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</si>
  <si>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</si>
  <si>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</si>
  <si>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</si>
  <si>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</si>
  <si>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</si>
  <si>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</si>
  <si>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</si>
  <si>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</si>
  <si>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</si>
  <si>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</si>
  <si>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</si>
  <si>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</si>
  <si>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</si>
  <si>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</si>
  <si>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</si>
  <si>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</si>
  <si>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</si>
  <si>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</si>
  <si>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</si>
  <si>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</si>
  <si>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</si>
  <si>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</si>
  <si>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</si>
  <si>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</si>
  <si>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</si>
  <si>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</si>
  <si>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</si>
  <si>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</si>
  <si>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</si>
  <si>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</si>
  <si>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</si>
  <si>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</si>
  <si>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</si>
  <si>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</si>
  <si>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</si>
  <si>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</si>
  <si>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</si>
  <si>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</si>
  <si>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</si>
  <si>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</si>
  <si>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</si>
  <si>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</si>
  <si>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</si>
  <si>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</si>
  <si>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</si>
  <si>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</si>
  <si>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</si>
  <si>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</si>
  <si>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</si>
  <si>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</si>
  <si>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</si>
  <si>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</si>
  <si>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</si>
  <si>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</si>
  <si>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</si>
  <si>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</si>
  <si>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</si>
  <si>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</si>
  <si>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</si>
  <si>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</si>
  <si>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</si>
  <si>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</si>
  <si>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</si>
  <si>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</si>
  <si>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</si>
  <si>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</si>
  <si>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</si>
  <si>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</si>
  <si>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</si>
  <si>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</si>
  <si>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</si>
  <si>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</si>
  <si>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</si>
  <si>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</si>
  <si>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</si>
  <si>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</si>
  <si>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</si>
  <si>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</si>
  <si>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</si>
  <si>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</si>
  <si>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</si>
  <si>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</si>
  <si>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</si>
  <si>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</si>
  <si>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</si>
  <si>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</si>
  <si>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</si>
  <si>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</si>
  <si>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</si>
  <si>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</si>
  <si>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</si>
  <si>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</si>
  <si>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</si>
  <si>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</si>
  <si>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</si>
  <si>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</si>
  <si>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</si>
  <si>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</si>
  <si>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</si>
  <si>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</si>
  <si>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</si>
  <si>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</si>
  <si>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</si>
  <si>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</si>
  <si>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</si>
  <si>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</si>
  <si>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</si>
  <si>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</si>
  <si>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</si>
  <si>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</si>
  <si>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</si>
  <si>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</si>
  <si>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</si>
  <si>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</si>
  <si>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</si>
  <si>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</si>
  <si>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</si>
  <si>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</si>
  <si>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</si>
  <si>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</si>
  <si>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</si>
  <si>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</si>
  <si>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</si>
  <si>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</si>
  <si>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</si>
  <si>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</si>
  <si>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</si>
  <si>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</si>
  <si>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</si>
  <si>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</si>
  <si>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</si>
  <si>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</si>
  <si>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</si>
  <si>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</si>
  <si>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</si>
  <si>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</si>
  <si>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</si>
  <si>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</si>
  <si>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</si>
  <si>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</si>
  <si>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</si>
  <si>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</si>
  <si>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</si>
  <si>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</si>
  <si>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</si>
  <si>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</si>
  <si>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</si>
  <si>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</si>
  <si>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</si>
  <si>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</si>
  <si>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</si>
  <si>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</si>
  <si>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</si>
  <si>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</si>
  <si>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</si>
  <si>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</si>
  <si>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</si>
  <si>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</si>
  <si>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</si>
  <si>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</si>
  <si>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</si>
  <si>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</si>
  <si>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</si>
  <si>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</si>
  <si>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</si>
  <si>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</si>
  <si>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</si>
  <si>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</si>
  <si>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</si>
  <si>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</si>
  <si>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</si>
  <si>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</si>
  <si>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</si>
  <si>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</si>
  <si>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</si>
  <si>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</si>
  <si>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</si>
  <si>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</si>
  <si>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</si>
  <si>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</si>
  <si>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</si>
  <si>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</si>
  <si>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</si>
  <si>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</si>
  <si>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</si>
  <si>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</si>
  <si>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</si>
  <si>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</si>
  <si>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</si>
  <si>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</si>
  <si>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</si>
  <si>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</si>
  <si>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</si>
  <si>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</si>
  <si>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</si>
  <si>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</si>
  <si>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</si>
  <si>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</si>
  <si>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</si>
  <si>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</si>
  <si>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</si>
  <si>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</si>
  <si>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</si>
  <si>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</si>
  <si>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</si>
  <si>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</si>
  <si>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</si>
  <si>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</si>
  <si>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</si>
  <si>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</si>
  <si>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</si>
  <si>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</si>
  <si>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</si>
  <si>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</si>
  <si>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</si>
  <si>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</si>
  <si>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</si>
  <si>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</si>
  <si>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</si>
  <si>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</si>
  <si>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</si>
  <si>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</si>
  <si>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</si>
  <si>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</si>
  <si>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</si>
  <si>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</si>
  <si>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</si>
  <si>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</si>
  <si>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</si>
  <si>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</si>
  <si>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</si>
  <si>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</si>
  <si>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</si>
  <si>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</si>
  <si>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</si>
  <si>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</si>
  <si>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</si>
  <si>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</si>
  <si>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</si>
  <si>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</si>
  <si>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</si>
  <si>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</si>
  <si>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</si>
  <si>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</si>
  <si>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</si>
  <si>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</si>
  <si>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</si>
  <si>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</si>
  <si>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</si>
  <si>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</si>
  <si>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</si>
  <si>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</si>
  <si>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</si>
  <si>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</si>
  <si>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</si>
  <si>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</si>
  <si>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</si>
  <si>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</si>
  <si>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</si>
  <si>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</si>
  <si>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</si>
  <si>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</si>
  <si>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</si>
  <si>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</si>
  <si>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</si>
  <si>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</si>
  <si>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</si>
  <si>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</si>
  <si>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</si>
  <si>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</si>
  <si>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</si>
  <si>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</si>
  <si>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</si>
  <si>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</si>
  <si>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</si>
  <si>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</si>
  <si>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</si>
  <si>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</si>
  <si>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</si>
  <si>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</si>
  <si>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</si>
  <si>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</si>
  <si>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</si>
  <si>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</si>
  <si>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</si>
  <si>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</si>
  <si>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</si>
  <si>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</si>
  <si>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</si>
  <si>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</si>
  <si>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</si>
  <si>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</si>
  <si>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</si>
  <si>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</si>
  <si>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</si>
  <si>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</si>
  <si>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</si>
  <si>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</si>
  <si>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</si>
  <si>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</si>
  <si>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</si>
  <si>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</si>
  <si>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</si>
  <si>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</si>
  <si>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</si>
  <si>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</si>
  <si>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</si>
  <si>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</si>
  <si>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</si>
  <si>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</si>
  <si>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</si>
  <si>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</si>
  <si>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</si>
  <si>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</si>
  <si>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</si>
  <si>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</si>
  <si>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</si>
  <si>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</si>
  <si>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</si>
  <si>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</si>
  <si>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</si>
  <si>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</si>
  <si>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</si>
  <si>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</si>
  <si>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</si>
  <si>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</si>
  <si>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</si>
  <si>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</si>
  <si>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</si>
  <si>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</si>
  <si>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</si>
  <si>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</si>
  <si>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</si>
  <si>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</si>
  <si>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</si>
  <si>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</si>
  <si>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</si>
  <si>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</si>
  <si>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</si>
  <si>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</si>
  <si>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</si>
  <si>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</si>
  <si>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</si>
  <si>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</si>
  <si>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</si>
  <si>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</si>
  <si>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</si>
  <si>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</si>
  <si>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</si>
  <si>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</si>
  <si>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</si>
  <si>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</si>
  <si>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</si>
  <si>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</si>
  <si>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</si>
  <si>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</si>
  <si>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</si>
  <si>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</si>
  <si>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</si>
  <si>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</si>
  <si>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</si>
  <si>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</si>
  <si>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</si>
  <si>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</si>
  <si>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</si>
  <si>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</si>
  <si>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</si>
  <si>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</si>
  <si>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</si>
  <si>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</si>
  <si>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</si>
  <si>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</si>
  <si>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</si>
  <si>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</si>
  <si>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</si>
  <si>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</si>
  <si>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</si>
  <si>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</si>
  <si>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</si>
  <si>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</si>
  <si>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</si>
  <si>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</si>
  <si>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</si>
  <si>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</si>
  <si>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</si>
  <si>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</si>
  <si>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</si>
  <si>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</si>
  <si>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</si>
  <si>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</si>
  <si>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</si>
  <si>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</si>
  <si>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</si>
  <si>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</si>
  <si>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</si>
  <si>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</si>
  <si>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</si>
  <si>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</si>
  <si>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</si>
  <si>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</si>
  <si>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</si>
  <si>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</si>
  <si>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</si>
  <si>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</si>
  <si>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</si>
  <si>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</si>
  <si>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</si>
  <si>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</si>
  <si>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</si>
  <si>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</si>
  <si>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</si>
  <si>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</si>
  <si>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</si>
  <si>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</si>
  <si>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</si>
  <si>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</si>
  <si>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</si>
  <si>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</si>
  <si>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</si>
  <si>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</si>
  <si>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</si>
  <si>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</si>
  <si>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</si>
  <si>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</si>
  <si>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</si>
  <si>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</si>
  <si>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</si>
  <si>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</si>
  <si>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</si>
  <si>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</si>
  <si>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</si>
  <si>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</si>
  <si>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</si>
  <si>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</si>
  <si>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</si>
  <si>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</si>
  <si>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</si>
  <si>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</si>
  <si>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</si>
  <si>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</si>
  <si>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</si>
  <si>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</si>
  <si>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</si>
  <si>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</si>
  <si>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</si>
  <si>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</si>
  <si>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</si>
  <si>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</si>
  <si>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</si>
  <si>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</si>
  <si>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</si>
  <si>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</si>
  <si>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</si>
  <si>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</si>
  <si>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</si>
  <si>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</si>
  <si>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</si>
  <si>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</si>
  <si>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</si>
  <si>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</si>
  <si>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</si>
  <si>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</si>
  <si>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</si>
  <si>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</si>
  <si>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</si>
  <si>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</si>
  <si>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</si>
  <si>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</si>
  <si>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</si>
  <si>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</si>
  <si>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</si>
  <si>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</si>
  <si>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</si>
  <si>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</si>
  <si>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</si>
  <si>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</si>
  <si>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</si>
  <si>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</si>
  <si>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</si>
  <si>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</si>
  <si>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</si>
  <si>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</si>
  <si>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</si>
  <si>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</si>
  <si>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</si>
  <si>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</si>
  <si>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</si>
  <si>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</si>
  <si>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</si>
  <si>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</si>
  <si>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</si>
  <si>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</si>
  <si>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</si>
  <si>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</si>
  <si>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</si>
  <si>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</si>
  <si>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</si>
  <si>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</si>
  <si>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</si>
  <si>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</si>
  <si>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</si>
  <si>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</si>
  <si>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</si>
  <si>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</si>
  <si>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</si>
  <si>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</si>
  <si>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</si>
  <si>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</si>
  <si>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</si>
  <si>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</si>
  <si>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</si>
  <si>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</si>
  <si>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</si>
  <si>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</si>
  <si>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</si>
  <si>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</si>
  <si>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</si>
  <si>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</si>
  <si>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</si>
  <si>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</si>
  <si>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</si>
  <si>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</si>
  <si>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</si>
  <si>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</si>
  <si>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</si>
  <si>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</si>
  <si>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</si>
  <si>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</si>
  <si>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</si>
  <si>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</si>
  <si>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</si>
  <si>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</si>
  <si>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</si>
  <si>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</si>
  <si>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</si>
  <si>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</si>
  <si>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</si>
  <si>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</si>
  <si>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</si>
  <si>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</si>
  <si>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</si>
  <si>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</si>
  <si>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</si>
  <si>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</si>
  <si>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</si>
  <si>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</si>
  <si>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</si>
  <si>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</si>
  <si>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</si>
  <si>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</si>
  <si>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</si>
  <si>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</si>
  <si>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</si>
  <si>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</si>
  <si>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</si>
  <si>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</si>
  <si>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</si>
  <si>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</si>
  <si>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</si>
  <si>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</si>
  <si>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</si>
  <si>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</si>
  <si>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</si>
  <si>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</si>
  <si>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</si>
  <si>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</si>
  <si>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</si>
  <si>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</si>
  <si>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</si>
  <si>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</si>
  <si>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</si>
  <si>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</si>
  <si>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</si>
  <si>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</si>
  <si>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</si>
  <si>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</si>
  <si>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</si>
  <si>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</si>
  <si>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</si>
  <si>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</si>
  <si>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</si>
  <si>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</si>
  <si>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</si>
  <si>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</si>
  <si>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</si>
  <si>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</si>
  <si>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</si>
  <si>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</si>
  <si>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</si>
  <si>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</si>
  <si>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</si>
  <si>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</si>
  <si>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</si>
  <si>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</si>
  <si>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</si>
  <si>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</si>
  <si>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</si>
  <si>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</si>
  <si>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</si>
  <si>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</si>
  <si>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</si>
  <si>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</si>
  <si>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</si>
  <si>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</si>
  <si>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</si>
  <si>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</si>
  <si>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</si>
  <si>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</si>
  <si>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</si>
  <si>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</si>
  <si>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</si>
  <si>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</si>
  <si>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</si>
  <si>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</si>
  <si>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</si>
  <si>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</si>
  <si>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</si>
  <si>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</si>
  <si>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</si>
  <si>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</si>
  <si>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</si>
  <si>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</si>
  <si>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</si>
  <si>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</si>
  <si>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</si>
  <si>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</si>
  <si>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</si>
  <si>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</si>
  <si>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</si>
  <si>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</si>
  <si>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</si>
  <si>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</si>
  <si>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</si>
  <si>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</si>
  <si>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</si>
  <si>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</si>
  <si>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</si>
  <si>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</si>
  <si>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</si>
  <si>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</si>
  <si>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</si>
  <si>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</si>
  <si>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</si>
  <si>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</si>
  <si>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</si>
  <si>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</si>
  <si>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</si>
  <si>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</si>
  <si>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</si>
  <si>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</si>
  <si>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</si>
  <si>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</si>
  <si>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</si>
  <si>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</si>
  <si>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</si>
  <si>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</si>
  <si>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</si>
  <si>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</si>
  <si>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</si>
  <si>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</si>
  <si>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</si>
  <si>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</si>
  <si>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</si>
  <si>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</si>
  <si>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</si>
  <si>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</si>
  <si>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</si>
  <si>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</si>
  <si>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</si>
  <si>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</si>
  <si>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</si>
  <si>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</si>
  <si>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</si>
  <si>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</si>
  <si>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</si>
  <si>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</si>
  <si>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</si>
  <si>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</si>
  <si>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</si>
  <si>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</si>
  <si>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</si>
  <si>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</si>
  <si>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</si>
  <si>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</si>
  <si>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</si>
  <si>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</si>
  <si>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</si>
  <si>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</si>
  <si>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</si>
  <si>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</si>
  <si>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</si>
  <si>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</si>
  <si>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</si>
  <si>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</si>
  <si>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</si>
  <si>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</si>
  <si>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</si>
  <si>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</si>
  <si>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</si>
  <si>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</si>
  <si>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</si>
  <si>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</si>
  <si>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</si>
  <si>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</si>
  <si>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</si>
  <si>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</si>
  <si>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</si>
  <si>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</si>
  <si>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</si>
  <si>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</si>
  <si>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</si>
  <si>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</si>
  <si>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</si>
  <si>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</si>
  <si>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</si>
  <si>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</si>
  <si>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</si>
  <si>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</si>
  <si>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</si>
  <si>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</si>
  <si>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</si>
  <si>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</si>
  <si>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</si>
  <si>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</si>
  <si>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</si>
  <si>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</si>
  <si>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</si>
  <si>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</si>
  <si>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</si>
  <si>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</si>
  <si>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</si>
  <si>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</si>
  <si>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</si>
  <si>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</si>
  <si>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</si>
  <si>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</si>
  <si>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</si>
  <si>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</si>
  <si>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</si>
  <si>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</si>
  <si>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</si>
  <si>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</si>
  <si>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</si>
  <si>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</si>
  <si>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</si>
  <si>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</si>
  <si>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</si>
  <si>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</si>
  <si>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</si>
  <si>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</si>
  <si>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</si>
  <si>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</si>
  <si>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</si>
  <si>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</si>
  <si>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</si>
  <si>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</si>
  <si>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</si>
  <si>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</si>
  <si>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</si>
  <si>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</si>
  <si>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</si>
  <si>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</si>
  <si>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</si>
  <si>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</si>
  <si>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</si>
  <si>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</si>
  <si>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</si>
  <si>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</si>
  <si>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</si>
  <si>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</si>
  <si>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</si>
  <si>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</si>
  <si>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</si>
  <si>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</si>
  <si>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</si>
  <si>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</si>
  <si>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</si>
  <si>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</si>
  <si>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</si>
  <si>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</si>
  <si>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</si>
  <si>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</si>
  <si>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</si>
  <si>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</si>
  <si>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</si>
  <si>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</si>
  <si>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</si>
  <si>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</si>
  <si>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</si>
  <si>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</si>
  <si>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</si>
  <si>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</si>
  <si>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</si>
  <si>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</si>
  <si>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</si>
  <si>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</si>
  <si>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</si>
  <si>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</si>
  <si>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</si>
  <si>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</si>
  <si>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</si>
  <si>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</si>
  <si>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</si>
  <si>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</si>
  <si>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</si>
  <si>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</si>
  <si>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</si>
  <si>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</si>
  <si>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</si>
  <si>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</si>
  <si>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</si>
  <si>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</si>
  <si>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</si>
  <si>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</si>
  <si>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</si>
  <si>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</si>
  <si>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</si>
  <si>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</si>
  <si>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</si>
  <si>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</si>
  <si>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</si>
  <si>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</si>
  <si>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</si>
  <si>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</si>
  <si>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</si>
  <si>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</si>
  <si>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</si>
  <si>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</si>
  <si>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</si>
  <si>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</si>
  <si>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</si>
  <si>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</si>
  <si>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</si>
  <si>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</si>
  <si>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</si>
  <si>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</si>
  <si>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</si>
  <si>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</si>
  <si>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</si>
  <si>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</si>
  <si>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</si>
  <si>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</si>
  <si>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</si>
  <si>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</si>
  <si>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</si>
  <si>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</si>
  <si>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</si>
  <si>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</si>
  <si>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</si>
  <si>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</si>
  <si>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</si>
  <si>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</si>
  <si>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</si>
  <si>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</si>
  <si>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</si>
  <si>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</si>
  <si>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</si>
  <si>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</si>
  <si>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</si>
  <si>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</si>
  <si>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</si>
  <si>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</si>
  <si>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</si>
  <si>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</si>
  <si>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</si>
  <si>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</si>
  <si>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</si>
  <si>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</si>
  <si>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</si>
  <si>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</si>
  <si>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</si>
  <si>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</si>
  <si>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</si>
  <si>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</si>
  <si>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</si>
  <si>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</si>
  <si>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</si>
  <si>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</si>
  <si>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</si>
  <si>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</si>
  <si>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</si>
  <si>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</si>
  <si>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</si>
  <si>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</si>
  <si>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</si>
  <si>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</si>
  <si>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</si>
  <si>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</si>
  <si>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</si>
  <si>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</si>
  <si>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</si>
  <si>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</si>
  <si>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</si>
  <si>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</si>
  <si>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</si>
  <si>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</si>
  <si>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</si>
  <si>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</si>
  <si>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</si>
  <si>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</si>
  <si>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</si>
  <si>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</si>
  <si>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</si>
  <si>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</si>
  <si>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</si>
  <si>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</si>
  <si>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</si>
  <si>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</si>
  <si>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</si>
  <si>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</si>
  <si>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</si>
  <si>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</si>
  <si>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</si>
  <si>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</si>
  <si>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</si>
  <si>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</si>
  <si>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</si>
  <si>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</si>
  <si>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</si>
  <si>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</si>
  <si>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</si>
  <si>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</si>
  <si>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</si>
  <si>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</si>
  <si>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</si>
  <si>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</si>
  <si>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</si>
  <si>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</si>
  <si>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</si>
  <si>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</si>
  <si>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</si>
  <si>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</si>
  <si>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</si>
  <si>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</si>
  <si>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</si>
  <si>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</si>
  <si>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</si>
  <si>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</si>
  <si>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</si>
  <si>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</si>
  <si>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</si>
  <si>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</si>
  <si>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</si>
  <si>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</si>
  <si>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</si>
  <si>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</si>
  <si>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</si>
  <si>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</si>
  <si>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</si>
  <si>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</si>
  <si>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</si>
  <si>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</si>
  <si>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</si>
  <si>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</si>
  <si>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</si>
  <si>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</si>
  <si>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</si>
  <si>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</si>
  <si>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</si>
  <si>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</si>
  <si>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</si>
  <si>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</si>
  <si>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</si>
  <si>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</si>
  <si>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</si>
  <si>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</si>
  <si>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</si>
  <si>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</si>
  <si>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</si>
  <si>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</si>
  <si>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</si>
  <si>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</si>
  <si>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</si>
  <si>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</si>
  <si>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</si>
  <si>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</si>
  <si>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</si>
  <si>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</si>
  <si>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</si>
  <si>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</si>
  <si>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</si>
  <si>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</si>
  <si>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</si>
  <si>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</si>
  <si>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</si>
  <si>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</si>
  <si>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</si>
  <si>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</si>
  <si>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</si>
  <si>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</si>
  <si>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</si>
  <si>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</si>
  <si>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</si>
  <si>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</si>
  <si>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</si>
  <si>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</si>
  <si>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</si>
  <si>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</si>
  <si>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</si>
  <si>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</si>
  <si>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</si>
  <si>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</si>
  <si>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</si>
  <si>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</si>
  <si>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</si>
  <si>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</si>
  <si>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</si>
  <si>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</si>
  <si>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</si>
  <si>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</si>
  <si>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</si>
  <si>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</si>
  <si>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</si>
  <si>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</si>
  <si>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</si>
  <si>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</si>
  <si>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</si>
  <si>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</si>
  <si>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</si>
  <si>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</si>
  <si>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</si>
  <si>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</si>
  <si>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</si>
  <si>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</si>
  <si>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</si>
  <si>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</si>
  <si>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</si>
  <si>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</si>
  <si>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</si>
  <si>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</si>
  <si>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</si>
  <si>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</si>
  <si>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</si>
  <si>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</si>
  <si>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</si>
  <si>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</si>
  <si>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</si>
  <si>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</si>
  <si>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</si>
  <si>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</si>
  <si>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</si>
  <si>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</si>
  <si>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</si>
  <si>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</si>
  <si>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</si>
  <si>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</si>
  <si>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</si>
  <si>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</si>
  <si>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</si>
  <si>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</si>
  <si>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</si>
  <si>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</si>
  <si>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</si>
  <si>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</si>
  <si>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</si>
  <si>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</si>
  <si>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</si>
  <si>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</si>
  <si>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</si>
  <si>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</si>
  <si>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</si>
  <si>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</si>
  <si>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</si>
  <si>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</si>
  <si>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</si>
  <si>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</si>
  <si>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</si>
  <si>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</si>
  <si>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</si>
  <si>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</si>
  <si>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</si>
  <si>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</si>
  <si>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</si>
  <si>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</si>
  <si>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</si>
  <si>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</si>
  <si>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</si>
  <si>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</si>
  <si>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</si>
  <si>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</si>
  <si>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</si>
  <si>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</si>
  <si>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</si>
  <si>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</si>
  <si>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</si>
  <si>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</si>
  <si>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</si>
  <si>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</si>
  <si>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</si>
  <si>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</si>
  <si>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</si>
  <si>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</si>
  <si>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</si>
  <si>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</si>
  <si>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</si>
  <si>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</si>
  <si>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</si>
  <si>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</si>
  <si>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</si>
  <si>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</si>
  <si>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</si>
  <si>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</si>
  <si>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</si>
  <si>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</si>
  <si>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</si>
  <si>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</si>
  <si>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</si>
  <si>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</si>
  <si>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</si>
  <si>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</si>
  <si>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</si>
  <si>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</si>
  <si>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</si>
  <si>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</si>
  <si>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</si>
  <si>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</si>
  <si>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</si>
  <si>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</si>
  <si>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</si>
  <si>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</si>
  <si>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</si>
  <si>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</si>
  <si>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</si>
  <si>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</si>
  <si>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</si>
  <si>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</si>
  <si>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</si>
  <si>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</si>
  <si>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</si>
  <si>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</si>
  <si>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</si>
  <si>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</si>
  <si>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</si>
  <si>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</si>
  <si>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</si>
  <si>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</si>
  <si>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</si>
  <si>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</si>
  <si>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</si>
  <si>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</si>
  <si>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</si>
  <si>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</si>
  <si>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</si>
  <si>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</si>
  <si>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</si>
  <si>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</si>
  <si>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</si>
  <si>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</si>
  <si>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</si>
  <si>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</si>
  <si>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</si>
  <si>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</si>
  <si>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</si>
  <si>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</si>
  <si>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</si>
  <si>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</si>
  <si>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</si>
  <si>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</si>
  <si>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</si>
  <si>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</si>
  <si>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</si>
  <si>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</si>
  <si>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</si>
  <si>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</si>
  <si>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</si>
  <si>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</si>
  <si>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</si>
  <si>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</si>
  <si>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</si>
  <si>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</si>
  <si>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</si>
  <si>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</si>
  <si>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</si>
  <si>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</si>
  <si>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</si>
  <si>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</si>
  <si>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</si>
  <si>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</si>
  <si>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</si>
  <si>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</si>
  <si>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</si>
  <si>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</si>
  <si>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</si>
  <si>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</si>
  <si>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</si>
  <si>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</si>
  <si>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</si>
  <si>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</si>
  <si>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</si>
  <si>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</si>
  <si>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</si>
  <si>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</si>
  <si>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</si>
  <si>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</si>
  <si>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</si>
  <si>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</si>
  <si>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</si>
  <si>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</si>
  <si>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</si>
  <si>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</si>
  <si>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</si>
  <si>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</si>
  <si>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</si>
  <si>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</si>
  <si>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</si>
  <si>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</si>
  <si>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</si>
  <si>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</si>
  <si>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</si>
  <si>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</si>
  <si>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</si>
  <si>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</si>
  <si>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</si>
  <si>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</si>
  <si>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</si>
  <si>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</si>
  <si>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</si>
  <si>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</si>
  <si>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</si>
  <si>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</si>
  <si>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</si>
  <si>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</si>
  <si>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</si>
  <si>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</si>
  <si>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</si>
  <si>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</si>
  <si>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</si>
  <si>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</si>
  <si>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</si>
  <si>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</si>
  <si>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</si>
  <si>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</si>
  <si>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</si>
  <si>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</si>
  <si>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</si>
  <si>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</si>
  <si>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</si>
  <si>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</si>
  <si>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</si>
  <si>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</si>
  <si>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</si>
  <si>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</si>
  <si>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</si>
  <si>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</si>
  <si>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</si>
  <si>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</si>
  <si>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</si>
  <si>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</si>
  <si>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</si>
  <si>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</si>
  <si>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</si>
  <si>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</si>
  <si>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</si>
  <si>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</si>
  <si>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</si>
  <si>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</si>
  <si>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</si>
  <si>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</si>
  <si>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</si>
  <si>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</si>
  <si>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</si>
  <si>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</si>
  <si>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</si>
  <si>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</si>
  <si>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</si>
  <si>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</si>
  <si>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</si>
  <si>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</si>
  <si>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</si>
  <si>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</si>
  <si>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</si>
  <si>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</si>
  <si>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</si>
  <si>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</si>
  <si>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</si>
  <si>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</si>
  <si>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</si>
  <si>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</si>
  <si>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</si>
  <si>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</si>
  <si>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</si>
  <si>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</si>
  <si>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</si>
  <si>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</si>
  <si>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</si>
  <si>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</si>
  <si>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</si>
  <si>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</si>
  <si>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</si>
  <si>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</si>
  <si>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</si>
  <si>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</si>
  <si>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</si>
  <si>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</si>
  <si>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</si>
  <si>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</si>
  <si>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</si>
  <si>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</si>
  <si>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</si>
  <si>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</si>
  <si>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</si>
  <si>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</si>
  <si>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</si>
  <si>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</si>
  <si>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</si>
  <si>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</si>
  <si>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</si>
  <si>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</si>
  <si>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</si>
  <si>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</si>
  <si>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</si>
  <si>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</si>
  <si>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</si>
  <si>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</si>
  <si>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</si>
  <si>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</si>
  <si>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</si>
  <si>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</si>
  <si>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</si>
  <si>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</si>
  <si>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</si>
  <si>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</si>
  <si>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</si>
  <si>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</si>
  <si>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</si>
  <si>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</si>
  <si>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</si>
  <si>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</si>
  <si>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</si>
  <si>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</si>
  <si>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</si>
  <si>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</si>
  <si>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</si>
  <si>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</si>
  <si>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</si>
  <si>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</si>
  <si>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</si>
  <si>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</si>
  <si>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</si>
  <si>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</si>
  <si>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</si>
  <si>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</si>
  <si>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</si>
  <si>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</si>
  <si>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</si>
  <si>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</si>
  <si>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</si>
  <si>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</si>
  <si>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</si>
  <si>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</si>
  <si>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</si>
  <si>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</si>
  <si>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</si>
  <si>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</si>
  <si>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</si>
  <si>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</si>
  <si>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</si>
  <si>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</si>
  <si>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</si>
  <si>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</si>
  <si>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</si>
  <si>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</si>
  <si>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</si>
  <si>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</si>
  <si>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</si>
  <si>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</si>
  <si>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</si>
  <si>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</si>
  <si>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</si>
  <si>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</si>
  <si>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</si>
  <si>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</si>
  <si>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</si>
  <si>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</si>
  <si>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</si>
  <si>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</si>
  <si>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</si>
  <si>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</si>
  <si>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</si>
  <si>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</si>
  <si>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</si>
  <si>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</si>
  <si>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</si>
  <si>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</si>
  <si>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</si>
  <si>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</si>
  <si>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</si>
  <si>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</si>
  <si>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</si>
  <si>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</si>
  <si>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</si>
  <si>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</si>
  <si>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</si>
  <si>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</si>
  <si>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</si>
  <si>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</si>
  <si>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</si>
  <si>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</si>
  <si>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</si>
  <si>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</si>
  <si>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</si>
  <si>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</si>
  <si>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</si>
  <si>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</si>
  <si>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</si>
  <si>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</si>
  <si>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</si>
  <si>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</si>
  <si>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</si>
  <si>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</si>
  <si>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</si>
  <si>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</si>
  <si>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</si>
  <si>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</si>
  <si>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</si>
  <si>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</si>
  <si>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</si>
  <si>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</si>
  <si>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</si>
  <si>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</si>
  <si>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</si>
  <si>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</si>
  <si>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</si>
  <si>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</si>
  <si>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</si>
  <si>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</si>
  <si>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</si>
  <si>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</si>
  <si>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</si>
  <si>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</si>
  <si>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</si>
  <si>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</si>
  <si>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</si>
  <si>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</si>
  <si>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</si>
  <si>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</si>
  <si>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</si>
  <si>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</si>
  <si>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</si>
  <si>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</si>
  <si>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</si>
  <si>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</si>
  <si>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</si>
  <si>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</si>
  <si>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</si>
  <si>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</si>
  <si>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</si>
  <si>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</si>
  <si>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</si>
  <si>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</si>
  <si>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</si>
  <si>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</si>
  <si>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</si>
  <si>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</si>
  <si>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</si>
  <si>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</si>
  <si>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</si>
  <si>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</si>
  <si>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</si>
  <si>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</si>
  <si>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</si>
  <si>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</si>
  <si>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</si>
  <si>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</si>
  <si>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</si>
  <si>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</si>
  <si>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</si>
  <si>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</si>
  <si>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</si>
  <si>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</si>
  <si>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</si>
  <si>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</si>
  <si>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</si>
  <si>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</si>
  <si>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</si>
  <si>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</si>
  <si>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</si>
  <si>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</si>
  <si>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</si>
  <si>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</si>
  <si>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</si>
  <si>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</si>
  <si>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</si>
  <si>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</si>
  <si>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</si>
  <si>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</si>
  <si>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</si>
  <si>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</si>
  <si>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</si>
  <si>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</si>
  <si>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</si>
  <si>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</si>
  <si>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</si>
  <si>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</si>
  <si>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</si>
  <si>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</si>
  <si>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</si>
  <si>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</si>
  <si>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</si>
  <si>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</si>
  <si>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</si>
  <si>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</si>
  <si>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</si>
  <si>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</si>
  <si>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</si>
  <si>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</si>
  <si>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</si>
  <si>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</si>
  <si>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</si>
  <si>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</si>
  <si>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</si>
  <si>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</si>
  <si>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</si>
  <si>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</si>
  <si>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</si>
  <si>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</si>
  <si>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</si>
  <si>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</si>
  <si>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</si>
  <si>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</si>
  <si>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</si>
  <si>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</si>
  <si>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</si>
  <si>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</si>
  <si>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</si>
  <si>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</si>
  <si>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</si>
  <si>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</si>
  <si>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</si>
  <si>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</si>
  <si>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</si>
  <si>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</si>
  <si>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</si>
  <si>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</si>
  <si>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</si>
  <si>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</si>
  <si>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</si>
  <si>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</si>
  <si>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</si>
  <si>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</si>
  <si>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</si>
  <si>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</si>
  <si>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</si>
  <si>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</si>
  <si>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</si>
  <si>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</si>
  <si>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</si>
  <si>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</si>
  <si>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</si>
  <si>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</si>
  <si>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</si>
  <si>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</si>
  <si>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</si>
  <si>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</si>
  <si>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</si>
  <si>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</si>
  <si>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</si>
  <si>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</si>
  <si>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</si>
  <si>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</si>
  <si>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</si>
  <si>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</si>
  <si>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</si>
  <si>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</si>
  <si>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</si>
  <si>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</si>
  <si>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</si>
  <si>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</si>
  <si>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</si>
  <si>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</si>
  <si>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</si>
  <si>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</si>
  <si>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</si>
  <si>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</si>
  <si>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</si>
  <si>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</si>
  <si>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</si>
  <si>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</si>
  <si>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</si>
  <si>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</si>
  <si>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</si>
  <si>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</si>
  <si>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</si>
  <si>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</si>
  <si>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</si>
  <si>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</si>
  <si>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</si>
  <si>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</si>
  <si>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</si>
  <si>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</si>
  <si>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</si>
  <si>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</si>
  <si>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</si>
  <si>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</si>
  <si>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</si>
  <si>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</si>
  <si>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</si>
  <si>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</si>
  <si>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</si>
  <si>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</si>
  <si>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</si>
  <si>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</si>
  <si>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</si>
  <si>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</si>
  <si>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</si>
  <si>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</si>
  <si>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</si>
  <si>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</si>
  <si>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</si>
  <si>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</si>
  <si>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</si>
  <si>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</si>
  <si>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</si>
  <si>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</si>
  <si>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</si>
  <si>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</si>
  <si>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</si>
  <si>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</si>
  <si>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</si>
  <si>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</si>
  <si>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</si>
  <si>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</si>
  <si>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</si>
  <si>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</si>
  <si>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</si>
  <si>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</si>
  <si>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</si>
  <si>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</si>
  <si>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</si>
  <si>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</si>
  <si>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</si>
  <si>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</si>
  <si>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</si>
  <si>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</si>
  <si>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</si>
  <si>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</si>
  <si>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</si>
  <si>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</si>
  <si>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</si>
  <si>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</si>
  <si>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</si>
  <si>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</si>
  <si>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</si>
  <si>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</si>
  <si>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</si>
  <si>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</si>
  <si>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</si>
  <si>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</si>
  <si>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</si>
  <si>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</si>
  <si>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</si>
  <si>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</si>
  <si>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</si>
  <si>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</si>
  <si>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</si>
  <si>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</si>
  <si>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</si>
  <si>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</si>
  <si>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</si>
  <si>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</si>
  <si>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</si>
  <si>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</si>
  <si>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</si>
  <si>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</si>
  <si>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</si>
  <si>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</si>
  <si>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</si>
  <si>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</si>
  <si>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</si>
  <si>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</si>
  <si>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</si>
  <si>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</si>
  <si>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</si>
  <si>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</si>
  <si>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</si>
  <si>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</si>
  <si>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</si>
  <si>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</si>
  <si>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</si>
  <si>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</si>
  <si>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</si>
  <si>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</si>
  <si>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</si>
  <si>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</si>
  <si>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</si>
  <si>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</si>
  <si>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</si>
  <si>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</si>
  <si>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</si>
  <si>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</si>
  <si>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</si>
  <si>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</si>
  <si>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</si>
  <si>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</si>
  <si>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</si>
  <si>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</si>
  <si>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</si>
  <si>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</si>
  <si>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</si>
  <si>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</si>
  <si>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</si>
  <si>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</si>
  <si>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</si>
  <si>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</si>
  <si>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</si>
  <si>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</si>
  <si>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</si>
  <si>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</si>
  <si>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</si>
  <si>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</si>
  <si>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</si>
  <si>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</si>
  <si>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</si>
  <si>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</si>
  <si>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</si>
  <si>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</si>
  <si>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</si>
  <si>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</si>
  <si>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</si>
  <si>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</si>
  <si>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</si>
  <si>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</si>
  <si>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</si>
  <si>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</si>
  <si>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</si>
  <si>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</si>
  <si>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</si>
  <si>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</si>
  <si>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</si>
  <si>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</si>
  <si>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</si>
  <si>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</si>
  <si>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</si>
  <si>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</si>
  <si>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</si>
  <si>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</si>
  <si>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</si>
  <si>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</si>
  <si>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</si>
  <si>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</si>
  <si>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</si>
  <si>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</si>
  <si>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</si>
  <si>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</si>
  <si>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</si>
  <si>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</si>
  <si>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</si>
  <si>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</si>
  <si>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</si>
  <si>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</si>
  <si>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</si>
  <si>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</si>
  <si>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</si>
  <si>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</si>
  <si>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</si>
  <si>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</si>
  <si>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</si>
  <si>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</si>
  <si>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</si>
  <si>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</si>
  <si>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</si>
  <si>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</si>
  <si>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</si>
  <si>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</si>
  <si>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</si>
  <si>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</si>
  <si>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</si>
  <si>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</si>
  <si>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</si>
  <si>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</si>
  <si>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</si>
  <si>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</si>
  <si>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</si>
  <si>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</si>
  <si>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</si>
  <si>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</si>
  <si>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</si>
  <si>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</si>
  <si>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</si>
  <si>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</si>
  <si>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</si>
  <si>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</si>
  <si>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</si>
  <si>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</si>
  <si>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</si>
  <si>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</si>
  <si>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</si>
  <si>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</si>
  <si>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</si>
  <si>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</si>
  <si>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</si>
  <si>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</si>
  <si>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</si>
  <si>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</si>
  <si>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</si>
  <si>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</si>
  <si>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</si>
  <si>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</si>
  <si>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</si>
  <si>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</si>
  <si>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</si>
  <si>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</si>
  <si>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</si>
  <si>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</si>
  <si>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</si>
  <si>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</si>
  <si>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</si>
  <si>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</si>
  <si>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</si>
  <si>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</si>
  <si>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</si>
  <si>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</si>
  <si>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</si>
  <si>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</si>
  <si>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</si>
  <si>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</si>
  <si>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</si>
  <si>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</si>
  <si>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</si>
  <si>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</si>
  <si>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</si>
  <si>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</si>
  <si>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</si>
  <si>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</si>
  <si>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</si>
  <si>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</si>
  <si>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</si>
  <si>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</si>
  <si>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</si>
  <si>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</si>
  <si>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</si>
  <si>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</si>
  <si>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</si>
  <si>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</si>
  <si>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</si>
  <si>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</si>
  <si>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</si>
  <si>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</si>
  <si>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</si>
  <si>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</si>
  <si>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</si>
  <si>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</si>
  <si>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</si>
  <si>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</si>
  <si>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</si>
  <si>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</si>
  <si>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</si>
  <si>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</si>
  <si>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</si>
  <si>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</si>
  <si>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</si>
  <si>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</si>
  <si>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</si>
  <si>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</si>
  <si>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</si>
  <si>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</si>
  <si>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</si>
  <si>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</si>
  <si>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</si>
  <si>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</si>
  <si>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</si>
  <si>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</si>
  <si>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</si>
  <si>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</si>
  <si>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</si>
  <si>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</si>
  <si>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</si>
  <si>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</si>
  <si>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</si>
  <si>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</si>
  <si>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</si>
  <si>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</si>
  <si>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</si>
  <si>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</si>
  <si>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</si>
  <si>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</si>
  <si>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</si>
  <si>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</si>
  <si>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</si>
  <si>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</si>
  <si>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</si>
  <si>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</si>
  <si>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</si>
  <si>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</si>
  <si>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</si>
  <si>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</si>
  <si>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</si>
  <si>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</si>
  <si>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</si>
  <si>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</si>
  <si>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</si>
  <si>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</si>
  <si>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</si>
  <si>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</si>
  <si>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</si>
  <si>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</si>
  <si>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</si>
  <si>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</si>
  <si>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</si>
  <si>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</si>
  <si>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</si>
  <si>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</si>
  <si>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</si>
  <si>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</si>
  <si>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</si>
  <si>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</si>
  <si>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</si>
  <si>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</si>
  <si>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</si>
  <si>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</si>
  <si>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</si>
  <si>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</si>
  <si>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</si>
  <si>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</si>
  <si>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</si>
  <si>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</si>
  <si>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</si>
  <si>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</si>
  <si>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</si>
  <si>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</si>
  <si>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</si>
  <si>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</si>
  <si>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</si>
  <si>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</si>
  <si>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</si>
  <si>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</si>
  <si>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</si>
  <si>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</si>
  <si>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</si>
  <si>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</si>
  <si>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</si>
  <si>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</si>
  <si>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</si>
  <si>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</si>
  <si>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</si>
  <si>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</si>
  <si>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</si>
  <si>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</si>
  <si>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</si>
  <si>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</si>
  <si>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</si>
  <si>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</si>
  <si>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</si>
  <si>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</si>
  <si>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</si>
  <si>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</si>
  <si>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</si>
  <si>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</si>
  <si>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</si>
  <si>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</si>
  <si>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</si>
  <si>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</si>
  <si>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</si>
  <si>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</si>
  <si>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</si>
  <si>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</si>
  <si>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</si>
  <si>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</si>
  <si>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</si>
  <si>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</si>
  <si>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</si>
  <si>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</si>
  <si>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</si>
  <si>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</si>
  <si>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</si>
  <si>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</si>
  <si>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</si>
  <si>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</si>
  <si>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</si>
  <si>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</si>
  <si>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</si>
  <si>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</si>
  <si>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</si>
  <si>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</si>
  <si>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</si>
  <si>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</si>
  <si>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</si>
  <si>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</si>
  <si>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</si>
  <si>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</si>
  <si>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</si>
  <si>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</si>
  <si>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</si>
  <si>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</si>
  <si>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</si>
  <si>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</si>
  <si>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</si>
  <si>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</si>
  <si>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</si>
  <si>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</si>
  <si>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</si>
  <si>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</si>
  <si>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</si>
  <si>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</si>
  <si>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</si>
  <si>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</si>
  <si>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</si>
  <si>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</si>
  <si>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</si>
  <si>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</si>
  <si>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</si>
  <si>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</si>
  <si>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</si>
  <si>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</si>
  <si>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</si>
  <si>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</si>
  <si>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</si>
  <si>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</si>
  <si>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</si>
  <si>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</si>
  <si>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</si>
  <si>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</si>
  <si>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</si>
  <si>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</si>
  <si>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</si>
  <si>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</si>
  <si>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</si>
  <si>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</si>
  <si>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</si>
  <si>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</si>
  <si>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</si>
  <si>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</si>
  <si>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</si>
  <si>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</si>
  <si>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</si>
  <si>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</si>
  <si>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</si>
  <si>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</si>
  <si>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</si>
  <si>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</si>
  <si>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</si>
  <si>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</si>
  <si>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</si>
  <si>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</si>
  <si>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</si>
  <si>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</si>
  <si>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</si>
  <si>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</si>
  <si>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</si>
  <si>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</si>
  <si>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</si>
  <si>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</si>
  <si>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</si>
  <si>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</si>
  <si>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</si>
  <si>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</si>
  <si>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</si>
  <si>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</si>
  <si>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</si>
  <si>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</si>
  <si>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</si>
  <si>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</si>
  <si>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</si>
  <si>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</si>
  <si>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</si>
  <si>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</si>
  <si>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</si>
  <si>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</si>
  <si>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</si>
  <si>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</si>
  <si>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</si>
  <si>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</si>
  <si>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</si>
  <si>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</si>
  <si>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</si>
  <si>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</si>
  <si>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</si>
  <si>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</si>
  <si>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</si>
  <si>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</si>
  <si>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</si>
  <si>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</si>
  <si>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</si>
  <si>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</si>
  <si>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</si>
  <si>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</si>
  <si>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</si>
  <si>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</si>
  <si>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</si>
  <si>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</si>
  <si>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</si>
  <si>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</si>
  <si>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</si>
  <si>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</si>
  <si>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</si>
  <si>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</si>
  <si>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</si>
  <si>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</si>
  <si>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</si>
  <si>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</si>
  <si>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</si>
  <si>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</si>
  <si>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</si>
  <si>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</si>
  <si>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</si>
  <si>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</si>
  <si>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</si>
  <si>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</si>
  <si>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</si>
  <si>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</si>
  <si>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</si>
  <si>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</si>
  <si>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</si>
  <si>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</si>
  <si>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</si>
  <si>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</si>
  <si>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</si>
  <si>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</si>
  <si>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</si>
  <si>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</si>
  <si>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</si>
  <si>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</si>
  <si>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</si>
  <si>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</si>
  <si>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</si>
  <si>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</si>
  <si>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</si>
  <si>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</si>
  <si>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</si>
  <si>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</si>
  <si>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</si>
  <si>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</si>
  <si>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</si>
  <si>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</si>
  <si>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</si>
  <si>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</si>
  <si>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</si>
  <si>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</si>
  <si>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</si>
  <si>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</si>
  <si>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</si>
  <si>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</si>
  <si>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</si>
  <si>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</si>
  <si>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</si>
  <si>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</si>
  <si>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</si>
  <si>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</si>
  <si>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</si>
  <si>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</si>
  <si>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</si>
  <si>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</si>
  <si>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</si>
  <si>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</si>
  <si>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</si>
  <si>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</si>
  <si>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</si>
  <si>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</si>
  <si>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</si>
  <si>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</si>
  <si>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</si>
  <si>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</si>
  <si>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</si>
  <si>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</si>
  <si>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</si>
  <si>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</si>
  <si>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</si>
  <si>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</si>
  <si>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</si>
  <si>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</si>
  <si>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</si>
  <si>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</si>
  <si>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</si>
  <si>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</si>
  <si>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</si>
  <si>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</si>
  <si>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</si>
  <si>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</si>
  <si>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</si>
  <si>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</si>
  <si>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</si>
  <si>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</si>
  <si>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</si>
  <si>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</si>
  <si>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</si>
  <si>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</si>
  <si>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</si>
  <si>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</si>
  <si>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</si>
  <si>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</si>
  <si>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</si>
  <si>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</si>
  <si>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</si>
  <si>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</si>
  <si>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</si>
  <si>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</si>
  <si>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</si>
  <si>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</si>
  <si>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</si>
  <si>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</si>
  <si>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</si>
  <si>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</si>
  <si>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</si>
  <si>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</si>
  <si>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</si>
  <si>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</si>
  <si>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</si>
  <si>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</si>
  <si>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</si>
  <si>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</si>
  <si>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</si>
  <si>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</si>
  <si>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</si>
  <si>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</si>
  <si>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</si>
  <si>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</si>
  <si>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</si>
  <si>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</si>
  <si>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</si>
  <si>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</si>
  <si>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</si>
  <si>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</si>
  <si>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</si>
  <si>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</si>
  <si>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</si>
  <si>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</si>
  <si>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</si>
  <si>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</si>
  <si>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</si>
  <si>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</si>
  <si>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</si>
  <si>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</si>
  <si>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</si>
  <si>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</si>
  <si>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</si>
  <si>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</si>
  <si>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</si>
  <si>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</si>
  <si>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</si>
  <si>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</si>
  <si>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</si>
  <si>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</si>
  <si>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</si>
  <si>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</si>
  <si>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</si>
  <si>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</si>
  <si>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</si>
  <si>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</si>
  <si>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</si>
  <si>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</si>
  <si>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</si>
  <si>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</si>
  <si>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</si>
  <si>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</si>
  <si>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</si>
  <si>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</si>
  <si>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</si>
  <si>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</si>
  <si>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</si>
  <si>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</si>
  <si>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</si>
  <si>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</si>
  <si>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</si>
  <si>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</si>
  <si>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</si>
  <si>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</si>
  <si>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</si>
  <si>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</si>
  <si>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</si>
  <si>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</si>
  <si>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</si>
  <si>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</si>
  <si>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</si>
  <si>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</si>
  <si>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</si>
  <si>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</si>
  <si>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</si>
  <si>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</si>
  <si>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</si>
  <si>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</si>
  <si>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</si>
  <si>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</si>
  <si>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</si>
  <si>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</si>
  <si>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</si>
  <si>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</si>
  <si>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</si>
  <si>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</si>
  <si>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</si>
  <si>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</si>
  <si>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</si>
  <si>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</si>
  <si>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</si>
  <si>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</si>
  <si>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</si>
  <si>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</si>
  <si>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</si>
  <si>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</si>
  <si>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</si>
  <si>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</si>
  <si>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</si>
  <si>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</si>
  <si>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</si>
  <si>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</si>
  <si>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</si>
  <si>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</si>
  <si>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</si>
  <si>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</si>
  <si>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</si>
  <si>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</si>
  <si>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</si>
  <si>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</si>
  <si>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</si>
  <si>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</si>
  <si>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</si>
  <si>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</si>
  <si>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</si>
  <si>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</si>
  <si>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</si>
  <si>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</si>
  <si>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</si>
  <si>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</si>
  <si>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</si>
  <si>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</si>
  <si>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</si>
  <si>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</si>
  <si>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</si>
  <si>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</si>
  <si>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</si>
  <si>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</si>
  <si>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</si>
  <si>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</si>
  <si>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</si>
  <si>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</si>
  <si>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</si>
  <si>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</si>
  <si>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</si>
  <si>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</si>
  <si>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</si>
  <si>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</si>
  <si>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</si>
  <si>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</si>
  <si>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</si>
  <si>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</si>
  <si>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</si>
  <si>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</si>
  <si>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</si>
  <si>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</si>
  <si>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</si>
  <si>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</si>
  <si>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</si>
  <si>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</si>
  <si>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</si>
  <si>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</si>
  <si>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</si>
  <si>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</si>
  <si>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</si>
  <si>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</si>
  <si>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</si>
  <si>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</si>
  <si>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</si>
  <si>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</si>
  <si>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</si>
  <si>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</si>
  <si>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</si>
  <si>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</si>
  <si>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</si>
  <si>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</si>
  <si>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</si>
  <si>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</si>
  <si>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</si>
  <si>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</si>
  <si>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</si>
  <si>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</si>
  <si>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</si>
  <si>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</si>
  <si>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</si>
  <si>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</si>
  <si>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</si>
  <si>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</si>
  <si>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</si>
  <si>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</si>
  <si>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</si>
  <si>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</si>
  <si>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</si>
  <si>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</si>
  <si>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</si>
  <si>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</si>
  <si>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</si>
  <si>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</si>
  <si>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</si>
  <si>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</si>
  <si>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</si>
  <si>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</si>
  <si>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</si>
  <si>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</si>
  <si>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</si>
  <si>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</si>
  <si>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</si>
  <si>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</si>
  <si>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</si>
  <si>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</si>
  <si>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</si>
  <si>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</si>
  <si>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</si>
  <si>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</si>
  <si>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</si>
  <si>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</si>
  <si>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</si>
  <si>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</si>
  <si>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</si>
  <si>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</si>
  <si>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</si>
  <si>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</si>
  <si>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</si>
  <si>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</si>
  <si>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</si>
  <si>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</si>
  <si>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</si>
  <si>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</si>
  <si>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</si>
  <si>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</si>
  <si>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</si>
  <si>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</si>
  <si>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</si>
  <si>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</si>
  <si>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</si>
  <si>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</si>
  <si>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</si>
  <si>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</si>
  <si>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</si>
  <si>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</si>
  <si>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</si>
  <si>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</si>
  <si>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</si>
  <si>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</si>
  <si>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</si>
  <si>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</si>
  <si>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</si>
  <si>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</si>
  <si>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</si>
  <si>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</si>
  <si>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</si>
  <si>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</si>
  <si>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</si>
  <si>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</si>
  <si>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</si>
  <si>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</si>
  <si>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</si>
  <si>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</si>
  <si>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</si>
  <si>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</si>
  <si>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</si>
  <si>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</si>
  <si>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</si>
  <si>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</si>
  <si>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</si>
  <si>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</si>
  <si>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</si>
  <si>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</si>
  <si>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</si>
  <si>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</si>
  <si>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</si>
  <si>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</si>
  <si>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</si>
  <si>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</si>
  <si>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</si>
  <si>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</si>
  <si>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</si>
  <si>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</si>
  <si>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</si>
  <si>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</si>
  <si>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</si>
  <si>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</si>
  <si>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</si>
  <si>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</si>
  <si>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</si>
  <si>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</si>
  <si>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</si>
  <si>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</si>
  <si>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</si>
  <si>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</si>
  <si>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</si>
  <si>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</si>
  <si>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</si>
  <si>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</si>
  <si>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</si>
  <si>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</si>
  <si>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</si>
  <si>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</si>
  <si>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</si>
  <si>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</si>
  <si>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</si>
  <si>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</si>
  <si>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</si>
  <si>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</si>
  <si>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</si>
  <si>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</si>
  <si>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</si>
  <si>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</si>
  <si>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</si>
  <si>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</si>
  <si>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</si>
  <si>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</si>
  <si>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</si>
  <si>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</si>
  <si>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</si>
  <si>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</si>
  <si>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</si>
  <si>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</si>
  <si>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</si>
  <si>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</si>
  <si>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</si>
  <si>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</si>
  <si>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</si>
  <si>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</si>
  <si>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</si>
  <si>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</si>
  <si>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</si>
  <si>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</si>
  <si>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</si>
  <si>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</si>
  <si>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</si>
  <si>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</si>
  <si>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</si>
  <si>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</si>
  <si>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</si>
  <si>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</si>
  <si>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</si>
  <si>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</si>
  <si>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</si>
  <si>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</si>
  <si>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</si>
  <si>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</si>
  <si>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</si>
  <si>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</si>
  <si>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</si>
  <si>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</si>
  <si>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</si>
  <si>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</si>
  <si>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</si>
  <si>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</si>
  <si>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</si>
  <si>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</si>
  <si>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</si>
  <si>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</si>
  <si>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</si>
  <si>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</si>
  <si>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</si>
  <si>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</si>
  <si>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</si>
  <si>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</si>
  <si>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</si>
  <si>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</si>
  <si>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</si>
  <si>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</si>
  <si>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</si>
  <si>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</si>
  <si>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</si>
  <si>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</si>
  <si>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</si>
  <si>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</si>
  <si>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</si>
  <si>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</si>
  <si>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</si>
  <si>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</si>
  <si>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</si>
  <si>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</si>
  <si>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</si>
  <si>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</si>
  <si>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</si>
  <si>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</si>
  <si>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</si>
  <si>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</si>
  <si>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</si>
  <si>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</si>
  <si>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</si>
  <si>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</si>
  <si>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</si>
  <si>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</si>
  <si>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</si>
  <si>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</si>
  <si>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</si>
  <si>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</si>
  <si>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</si>
  <si>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</si>
  <si>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</si>
  <si>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</si>
  <si>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</si>
  <si>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</si>
  <si>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</si>
  <si>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</si>
  <si>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</si>
  <si>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</si>
  <si>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</si>
  <si>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</si>
  <si>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</si>
  <si>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</si>
  <si>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</si>
  <si>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</si>
  <si>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</si>
  <si>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</si>
  <si>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</si>
  <si>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</si>
  <si>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</si>
  <si>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</si>
  <si>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</si>
  <si>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</si>
  <si>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</si>
  <si>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</si>
  <si>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</si>
  <si>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</si>
  <si>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</si>
  <si>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</si>
  <si>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</si>
  <si>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</si>
  <si>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</si>
  <si>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</si>
  <si>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</si>
  <si>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</si>
  <si>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</si>
  <si>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</si>
  <si>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</si>
  <si>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</si>
  <si>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</si>
  <si>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</si>
  <si>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</si>
  <si>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</si>
  <si>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</si>
  <si>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</si>
  <si>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</si>
  <si>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</si>
  <si>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</si>
  <si>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</si>
  <si>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</si>
  <si>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</si>
  <si>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</si>
  <si>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</si>
  <si>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</si>
  <si>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</si>
  <si>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</si>
  <si>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</si>
  <si>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</si>
  <si>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</si>
  <si>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</si>
  <si>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</si>
  <si>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</si>
  <si>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</si>
  <si>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</si>
  <si>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</si>
  <si>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</si>
  <si>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</si>
  <si>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</si>
  <si>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</si>
  <si>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</si>
  <si>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</si>
  <si>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</si>
  <si>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</si>
  <si>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</si>
  <si>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</si>
  <si>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</si>
  <si>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</si>
  <si>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</si>
  <si>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</si>
  <si>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</si>
  <si>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</si>
  <si>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</si>
  <si>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</si>
  <si>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</si>
  <si>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</si>
  <si>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</si>
  <si>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</si>
  <si>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</si>
  <si>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</si>
  <si>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</si>
  <si>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</si>
  <si>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</si>
  <si>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</si>
  <si>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</si>
  <si>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</si>
  <si>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</si>
  <si>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</si>
  <si>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</si>
  <si>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</si>
  <si>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</si>
  <si>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</si>
  <si>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</si>
  <si>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</si>
  <si>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</si>
  <si>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</si>
  <si>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</si>
  <si>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</si>
  <si>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</si>
  <si>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</si>
  <si>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</si>
  <si>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</si>
  <si>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</si>
  <si>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</si>
  <si>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</si>
  <si>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</si>
  <si>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</si>
  <si>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</si>
  <si>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</si>
  <si>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</si>
  <si>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</si>
  <si>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</si>
  <si>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</si>
  <si>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</si>
  <si>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</si>
  <si>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</si>
  <si>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</si>
  <si>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</si>
  <si>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</si>
  <si>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</si>
  <si>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</si>
  <si>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</si>
  <si>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</si>
  <si>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</si>
  <si>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</si>
  <si>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</si>
  <si>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</si>
  <si>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</si>
  <si>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</si>
  <si>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</si>
  <si>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</si>
  <si>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</si>
  <si>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</si>
  <si>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</si>
  <si>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</si>
  <si>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</si>
  <si>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</si>
  <si>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</si>
  <si>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</si>
  <si>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</si>
  <si>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</si>
  <si>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</si>
  <si>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</si>
  <si>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</si>
  <si>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</si>
  <si>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</si>
  <si>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</si>
  <si>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</si>
  <si>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</si>
  <si>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</si>
  <si>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</si>
  <si>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</si>
  <si>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</si>
  <si>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</si>
  <si>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</si>
  <si>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</si>
  <si>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</si>
  <si>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</si>
  <si>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</si>
  <si>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</si>
  <si>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</si>
  <si>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</si>
  <si>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</si>
  <si>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</si>
  <si>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</si>
  <si>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</si>
  <si>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</si>
  <si>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</si>
  <si>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</si>
  <si>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</si>
  <si>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</si>
  <si>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</si>
  <si>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</si>
  <si>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</si>
  <si>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</si>
  <si>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</si>
  <si>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</si>
  <si>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</si>
  <si>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</si>
  <si>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</si>
  <si>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</si>
  <si>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</si>
  <si>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</si>
  <si>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</si>
  <si>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</si>
  <si>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</si>
  <si>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</si>
  <si>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</si>
  <si>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</si>
  <si>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</si>
  <si>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</si>
  <si>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</si>
  <si>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</si>
  <si>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</si>
  <si>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</si>
  <si>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</si>
  <si>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</si>
  <si>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</si>
  <si>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</si>
  <si>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</si>
  <si>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</si>
  <si>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</si>
  <si>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</si>
  <si>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</si>
  <si>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</si>
  <si>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</si>
  <si>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</si>
  <si>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</si>
  <si>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</si>
  <si>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</si>
  <si>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</si>
  <si>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</si>
  <si>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</si>
  <si>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</si>
  <si>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</si>
  <si>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</si>
  <si>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</si>
  <si>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</si>
  <si>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</si>
  <si>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</si>
  <si>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</si>
  <si>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</si>
  <si>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</si>
  <si>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</si>
  <si>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</si>
  <si>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</si>
  <si>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</si>
  <si>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</si>
  <si>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</si>
  <si>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</si>
  <si>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</si>
  <si>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</si>
  <si>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</si>
  <si>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</si>
  <si>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</si>
  <si>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</si>
  <si>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</si>
  <si>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</si>
  <si>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</si>
  <si>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</si>
  <si>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</si>
  <si>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</si>
  <si>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</si>
  <si>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</si>
  <si>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</si>
  <si>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</si>
  <si>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</si>
  <si>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</si>
  <si>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</si>
  <si>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</si>
  <si>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</si>
  <si>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</si>
  <si>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</si>
  <si>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</si>
  <si>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</si>
  <si>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</si>
  <si>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</si>
  <si>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</si>
  <si>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</si>
  <si>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</si>
  <si>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</si>
  <si>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</si>
  <si>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</si>
  <si>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</si>
  <si>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</si>
  <si>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</si>
  <si>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</si>
  <si>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</si>
  <si>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</si>
  <si>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</si>
  <si>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</si>
  <si>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</si>
  <si>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</si>
  <si>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</si>
  <si>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</si>
  <si>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</si>
  <si>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</si>
  <si>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</si>
  <si>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</si>
  <si>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</si>
  <si>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</si>
  <si>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</si>
  <si>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</si>
  <si>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</si>
  <si>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</si>
  <si>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</si>
  <si>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</si>
  <si>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</si>
  <si>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</si>
  <si>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</si>
  <si>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</si>
  <si>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</si>
  <si>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</si>
  <si>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</si>
  <si>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</si>
  <si>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</si>
  <si>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</si>
  <si>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</si>
  <si>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</si>
  <si>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</si>
  <si>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</si>
  <si>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</si>
  <si>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</si>
  <si>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</si>
  <si>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</si>
  <si>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</si>
  <si>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</si>
  <si>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</si>
  <si>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</si>
  <si>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</si>
  <si>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</si>
  <si>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</si>
  <si>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</si>
  <si>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</si>
  <si>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</si>
  <si>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</si>
  <si>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</si>
  <si>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</si>
  <si>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</si>
  <si>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</si>
  <si>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</si>
  <si>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</si>
  <si>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</si>
  <si>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</si>
  <si>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</si>
  <si>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</si>
  <si>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</si>
  <si>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</si>
  <si>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</si>
  <si>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</si>
  <si>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</si>
  <si>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</si>
  <si>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</si>
  <si>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</si>
  <si>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</si>
  <si>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</si>
  <si>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</si>
  <si>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</si>
  <si>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</si>
  <si>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</si>
  <si>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</si>
  <si>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</si>
  <si>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</si>
  <si>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</si>
  <si>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</si>
  <si>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</si>
  <si>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</si>
  <si>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</si>
  <si>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</si>
  <si>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</si>
  <si>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</si>
  <si>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</si>
  <si>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</si>
  <si>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</si>
  <si>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</si>
  <si>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</si>
  <si>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</si>
  <si>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</si>
  <si>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</si>
  <si>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</si>
  <si>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</si>
  <si>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</si>
  <si>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</si>
  <si>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</si>
  <si>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</si>
  <si>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</si>
  <si>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</si>
  <si>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</si>
  <si>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</si>
  <si>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</si>
  <si>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</si>
  <si>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</si>
  <si>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</si>
  <si>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</si>
  <si>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</si>
  <si>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</si>
  <si>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</si>
  <si>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</si>
  <si>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</si>
  <si>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</si>
  <si>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</si>
  <si>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</si>
  <si>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</si>
  <si>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</si>
  <si>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</si>
  <si>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</si>
  <si>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</si>
  <si>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</si>
  <si>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</si>
  <si>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</si>
  <si>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</si>
  <si>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</si>
  <si>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</si>
  <si>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</si>
  <si>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</si>
  <si>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</si>
  <si>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</si>
  <si>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</si>
  <si>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</si>
  <si>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</si>
  <si>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</si>
  <si>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</si>
  <si>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</si>
  <si>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</si>
  <si>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</si>
  <si>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</si>
  <si>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</si>
  <si>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</si>
  <si>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</si>
  <si>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</si>
  <si>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</si>
  <si>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</si>
  <si>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</si>
  <si>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</si>
  <si>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</si>
  <si>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</si>
  <si>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</si>
  <si>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</si>
  <si>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</si>
  <si>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</si>
  <si>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</si>
  <si>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</si>
  <si>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</si>
  <si>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</si>
  <si>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</si>
  <si>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</si>
  <si>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</si>
  <si>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</si>
  <si>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</si>
  <si>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</si>
  <si>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</si>
  <si>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</si>
  <si>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</si>
  <si>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</si>
  <si>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</si>
  <si>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</si>
  <si>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</si>
  <si>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</si>
  <si>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</si>
  <si>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</si>
  <si>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</si>
  <si>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</si>
  <si>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</si>
  <si>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</si>
  <si>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</si>
  <si>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</si>
  <si>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</si>
  <si>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</si>
  <si>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</si>
  <si>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</si>
  <si>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</si>
  <si>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</si>
  <si>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</si>
  <si>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</si>
  <si>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</si>
  <si>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</si>
  <si>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</si>
  <si>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</si>
  <si>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</si>
  <si>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</si>
  <si>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</si>
  <si>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</si>
  <si>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</si>
  <si>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</si>
  <si>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</si>
  <si>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</si>
  <si>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</si>
  <si>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</si>
  <si>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</si>
  <si>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</si>
  <si>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</si>
  <si>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</si>
  <si>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</si>
  <si>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</si>
  <si>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</si>
  <si>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</si>
  <si>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</si>
  <si>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</si>
  <si>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</si>
  <si>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</si>
  <si>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</si>
  <si>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</si>
  <si>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</si>
  <si>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</si>
  <si>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</si>
  <si>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</si>
  <si>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</si>
  <si>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</si>
  <si>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</si>
  <si>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</si>
  <si>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</si>
  <si>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</si>
  <si>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</si>
  <si>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</si>
  <si>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</si>
  <si>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</si>
  <si>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</si>
  <si>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</si>
  <si>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</si>
  <si>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</si>
  <si>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</si>
  <si>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</si>
  <si>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</si>
  <si>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</si>
  <si>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</si>
  <si>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</si>
  <si>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</si>
  <si>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</si>
  <si>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</si>
  <si>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</si>
  <si>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</si>
  <si>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</si>
  <si>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</si>
  <si>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</si>
  <si>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</si>
  <si>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</si>
  <si>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</si>
  <si>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</si>
  <si>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</si>
  <si>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</si>
  <si>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</si>
  <si>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</si>
  <si>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</si>
  <si>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</si>
  <si>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</si>
  <si>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</si>
  <si>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</si>
  <si>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</si>
  <si>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</si>
  <si>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</si>
  <si>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</si>
  <si>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</si>
  <si>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</si>
  <si>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</si>
  <si>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</si>
  <si>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</si>
  <si>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</si>
  <si>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</si>
  <si>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</si>
  <si>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</si>
  <si>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</si>
  <si>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</si>
  <si>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</si>
  <si>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</si>
  <si>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</si>
  <si>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</si>
  <si>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</si>
  <si>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</si>
  <si>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</si>
  <si>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</si>
  <si>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</si>
  <si>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</si>
  <si>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</si>
  <si>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</si>
  <si>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</si>
  <si>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</si>
  <si>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</si>
  <si>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</si>
  <si>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</si>
  <si>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</si>
  <si>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</si>
  <si>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</si>
  <si>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</si>
  <si>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</si>
  <si>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</si>
  <si>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</si>
  <si>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</si>
  <si>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</si>
  <si>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</si>
  <si>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</si>
  <si>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</si>
  <si>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</si>
  <si>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</si>
  <si>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</si>
  <si>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</si>
  <si>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</si>
  <si>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</si>
  <si>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</si>
  <si>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</si>
  <si>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</si>
  <si>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</si>
  <si>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</si>
  <si>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</si>
  <si>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</si>
  <si>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</si>
  <si>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</si>
  <si>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</si>
  <si>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</si>
  <si>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</si>
  <si>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</si>
  <si>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</si>
  <si>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</si>
  <si>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</si>
  <si>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</si>
  <si>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</si>
  <si>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</si>
  <si>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</si>
  <si>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</si>
  <si>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</si>
  <si>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</si>
  <si>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</si>
  <si>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</si>
  <si>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</si>
  <si>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</si>
  <si>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</si>
  <si>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</si>
  <si>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</si>
  <si>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</si>
  <si>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</si>
  <si>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</si>
  <si>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</si>
  <si>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</si>
  <si>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</si>
  <si>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</si>
  <si>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</si>
  <si>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</si>
  <si>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</si>
  <si>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</si>
  <si>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</si>
  <si>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</si>
  <si>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</si>
  <si>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</si>
  <si>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</si>
  <si>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</si>
  <si>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</si>
  <si>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</si>
  <si>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</si>
  <si>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</si>
  <si>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</si>
  <si>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</si>
  <si>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</si>
  <si>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</si>
  <si>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</si>
  <si>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</si>
  <si>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</si>
  <si>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</si>
  <si>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</si>
  <si>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</si>
  <si>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</si>
  <si>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</si>
  <si>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</si>
  <si>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</si>
  <si>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</si>
  <si>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</si>
  <si>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</si>
  <si>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</si>
  <si>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</si>
  <si>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</si>
  <si>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</si>
  <si>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</si>
  <si>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</si>
  <si>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</si>
  <si>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</si>
  <si>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</si>
  <si>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</si>
  <si>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</si>
  <si>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</si>
  <si>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</si>
  <si>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</si>
  <si>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</si>
  <si>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</si>
  <si>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</si>
  <si>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</si>
  <si>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</si>
  <si>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</si>
  <si>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</si>
  <si>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</si>
  <si>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</si>
  <si>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</si>
  <si>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</si>
  <si>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</si>
  <si>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</si>
  <si>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</si>
  <si>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</si>
  <si>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</si>
  <si>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</si>
  <si>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</si>
  <si>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</si>
  <si>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</si>
  <si>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</si>
  <si>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</si>
  <si>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</si>
  <si>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</si>
  <si>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</si>
  <si>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</si>
  <si>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</si>
  <si>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</si>
  <si>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</si>
  <si>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</si>
  <si>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</si>
  <si>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</si>
  <si>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</si>
  <si>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</si>
  <si>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</si>
  <si>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</si>
  <si>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</si>
  <si>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</si>
  <si>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</si>
  <si>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</si>
  <si>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</si>
  <si>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</si>
  <si>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</si>
  <si>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</si>
  <si>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</si>
  <si>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</si>
  <si>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</si>
  <si>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</si>
  <si>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</si>
  <si>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</si>
  <si>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</si>
  <si>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</si>
  <si>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</si>
  <si>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</si>
  <si>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</si>
  <si>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</si>
  <si>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</si>
  <si>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</si>
  <si>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</si>
  <si>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</si>
  <si>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</si>
  <si>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</si>
  <si>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</si>
  <si>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</si>
  <si>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</si>
  <si>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</si>
  <si>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</si>
  <si>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</si>
  <si>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</si>
  <si>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</si>
  <si>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</si>
  <si>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</si>
  <si>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</si>
  <si>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</si>
  <si>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</si>
  <si>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</si>
  <si>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</si>
  <si>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</si>
  <si>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</si>
  <si>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</si>
  <si>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</si>
  <si>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</si>
  <si>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</si>
  <si>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</si>
  <si>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</si>
  <si>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</si>
  <si>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</si>
  <si>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</si>
  <si>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</si>
  <si>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</si>
  <si>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</si>
  <si>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</si>
  <si>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</si>
  <si>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</si>
  <si>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</si>
  <si>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</si>
  <si>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</si>
  <si>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</si>
  <si>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</si>
  <si>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</si>
  <si>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</si>
  <si>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</si>
  <si>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</si>
  <si>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</si>
  <si>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</si>
  <si>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</si>
  <si>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</si>
  <si>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</si>
  <si>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</si>
  <si>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</si>
  <si>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</si>
  <si>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</si>
  <si>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</si>
  <si>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</si>
  <si>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</si>
  <si>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</si>
  <si>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</si>
  <si>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</si>
  <si>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</si>
  <si>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</si>
  <si>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</si>
  <si>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</si>
  <si>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</si>
  <si>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</si>
  <si>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</si>
  <si>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</si>
  <si>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</si>
  <si>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</si>
  <si>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</si>
  <si>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</si>
  <si>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</si>
  <si>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</si>
  <si>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</si>
  <si>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</si>
  <si>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</si>
  <si>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</si>
  <si>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</si>
  <si>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</si>
  <si>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</si>
  <si>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</si>
  <si>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</si>
  <si>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</si>
  <si>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</si>
  <si>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</si>
  <si>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</si>
  <si>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</si>
  <si>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</si>
  <si>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</si>
  <si>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</si>
  <si>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</si>
  <si>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</si>
  <si>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</si>
  <si>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</si>
  <si>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</si>
  <si>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</si>
  <si>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</si>
  <si>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</si>
  <si>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</si>
  <si>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</si>
  <si>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</si>
  <si>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</si>
  <si>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</si>
  <si>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</si>
  <si>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</si>
  <si>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</si>
  <si>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</si>
  <si>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</si>
  <si>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</si>
  <si>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</si>
  <si>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</si>
  <si>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</si>
  <si>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</si>
  <si>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</si>
  <si>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</si>
  <si>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</si>
  <si>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</si>
  <si>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</si>
  <si>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</si>
  <si>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</si>
  <si>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</si>
  <si>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</si>
  <si>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</si>
  <si>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</si>
  <si>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</si>
  <si>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</si>
  <si>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</si>
  <si>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</si>
  <si>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</si>
  <si>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</si>
  <si>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</si>
  <si>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</si>
  <si>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</si>
  <si>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</si>
  <si>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</si>
  <si>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</si>
  <si>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</si>
  <si>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</si>
  <si>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</si>
  <si>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</si>
  <si>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</si>
  <si>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</si>
  <si>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</si>
  <si>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</si>
  <si>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</si>
  <si>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</si>
  <si>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</si>
  <si>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</si>
  <si>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</si>
  <si>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</si>
  <si>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</si>
  <si>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</si>
  <si>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</si>
  <si>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</si>
  <si>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</si>
  <si>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</si>
  <si>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</si>
  <si>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</si>
  <si>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</si>
  <si>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</si>
  <si>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</si>
  <si>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</si>
  <si>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</si>
  <si>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</si>
  <si>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</si>
  <si>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</si>
  <si>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</si>
  <si>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</si>
  <si>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</si>
  <si>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</si>
  <si>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</si>
  <si>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</si>
  <si>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</si>
  <si>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</si>
  <si>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</si>
  <si>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</si>
  <si>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</si>
  <si>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</si>
  <si>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</si>
  <si>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</si>
  <si>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</si>
  <si>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</si>
  <si>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</si>
  <si>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</si>
  <si>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</si>
  <si>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</si>
  <si>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</si>
  <si>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</si>
  <si>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</si>
  <si>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</si>
  <si>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</si>
  <si>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</si>
  <si>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</si>
  <si>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</si>
  <si>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</si>
  <si>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</si>
  <si>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</si>
  <si>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</si>
  <si>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</si>
  <si>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</si>
  <si>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</si>
  <si>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</si>
  <si>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</si>
  <si>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</si>
  <si>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</si>
  <si>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</si>
  <si>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</si>
  <si>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</si>
  <si>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</si>
  <si>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</si>
  <si>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</si>
  <si>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</si>
  <si>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</si>
  <si>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</si>
  <si>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</si>
  <si>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</si>
  <si>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</si>
  <si>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</si>
  <si>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</si>
  <si>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</si>
  <si>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</si>
  <si>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</si>
  <si>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</si>
  <si>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</si>
  <si>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</si>
  <si>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</si>
  <si>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</si>
  <si>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</si>
  <si>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</si>
  <si>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</si>
  <si>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</si>
  <si>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</si>
  <si>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</si>
  <si>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</si>
  <si>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</si>
  <si>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</si>
  <si>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</si>
  <si>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</si>
  <si>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</si>
  <si>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</si>
  <si>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</si>
  <si>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</si>
  <si>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</si>
  <si>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</si>
  <si>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</si>
  <si>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</si>
  <si>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</si>
  <si>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</si>
  <si>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</si>
  <si>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</si>
  <si>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</si>
  <si>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</si>
  <si>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</si>
  <si>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</si>
  <si>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</si>
  <si>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</si>
  <si>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</si>
  <si>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</si>
  <si>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</si>
  <si>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</si>
  <si>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</si>
  <si>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</si>
  <si>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</si>
  <si>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</si>
  <si>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</si>
  <si>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</si>
  <si>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</si>
  <si>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</si>
  <si>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</si>
  <si>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</si>
  <si>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</si>
  <si>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</si>
  <si>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</si>
  <si>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</si>
  <si>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</si>
  <si>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</si>
  <si>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</si>
  <si>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</si>
  <si>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</si>
  <si>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</si>
  <si>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</si>
  <si>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</si>
  <si>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</si>
  <si>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</si>
  <si>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</si>
  <si>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</si>
  <si>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</si>
  <si>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</si>
  <si>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</si>
  <si>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</si>
  <si>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</si>
  <si>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</si>
  <si>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</si>
  <si>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</si>
  <si>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</si>
  <si>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</si>
  <si>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</si>
  <si>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</si>
  <si>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</si>
  <si>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</si>
  <si>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</si>
  <si>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</si>
  <si>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</si>
  <si>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</si>
  <si>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</si>
  <si>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</si>
  <si>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</si>
  <si>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</si>
  <si>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</si>
  <si>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</si>
  <si>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</si>
  <si>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</si>
  <si>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</si>
  <si>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</si>
  <si>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</si>
  <si>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</si>
  <si>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</si>
  <si>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</si>
  <si>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</si>
  <si>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</si>
  <si>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</si>
  <si>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</si>
  <si>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</si>
  <si>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</si>
  <si>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</si>
  <si>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</si>
  <si>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</si>
  <si>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</si>
  <si>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</si>
  <si>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</si>
  <si>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</si>
  <si>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</si>
  <si>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</si>
  <si>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</si>
  <si>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</si>
  <si>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</si>
  <si>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</si>
  <si>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</si>
  <si>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</si>
  <si>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</si>
  <si>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</si>
  <si>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</si>
  <si>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</si>
  <si>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</si>
  <si>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</si>
  <si>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</si>
  <si>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</si>
  <si>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</si>
  <si>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</si>
  <si>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</si>
  <si>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</si>
  <si>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</si>
  <si>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</si>
  <si>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</si>
  <si>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</si>
  <si>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</si>
  <si>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</si>
  <si>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</si>
  <si>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</si>
  <si>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</si>
  <si>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</si>
  <si>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</si>
  <si>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</si>
  <si>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</si>
  <si>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</si>
  <si>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</si>
  <si>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</si>
  <si>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</si>
  <si>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</si>
  <si>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</si>
  <si>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</si>
  <si>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</si>
  <si>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</si>
  <si>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</si>
  <si>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</si>
  <si>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</si>
  <si>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</si>
  <si>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</si>
  <si>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</si>
  <si>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</si>
  <si>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</si>
  <si>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</si>
  <si>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</si>
  <si>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</si>
  <si>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</si>
  <si>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</si>
  <si>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</si>
  <si>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</si>
  <si>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</si>
  <si>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</si>
  <si>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</si>
  <si>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</si>
  <si>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</si>
  <si>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</si>
  <si>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</si>
  <si>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</si>
  <si>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</si>
  <si>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</si>
  <si>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</si>
  <si>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</si>
  <si>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</si>
  <si>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</si>
  <si>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</si>
  <si>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</si>
  <si>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</si>
  <si>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</si>
  <si>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</si>
  <si>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</si>
  <si>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</si>
  <si>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</si>
  <si>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</si>
  <si>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</si>
  <si>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</si>
  <si>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</si>
  <si>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</si>
  <si>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</si>
  <si>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</si>
  <si>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</si>
  <si>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</si>
  <si>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</si>
  <si>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</si>
  <si>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</si>
  <si>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</si>
  <si>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</si>
  <si>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</si>
  <si>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</si>
  <si>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</si>
  <si>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</si>
  <si>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</si>
  <si>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</si>
  <si>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</si>
  <si>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</si>
  <si>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</si>
  <si>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</si>
  <si>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</si>
  <si>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</si>
  <si>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</si>
  <si>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</si>
  <si>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</si>
  <si>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</si>
  <si>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</si>
  <si>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</si>
  <si>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</si>
  <si>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</si>
  <si>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</si>
  <si>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</si>
  <si>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</si>
  <si>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</si>
  <si>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</si>
  <si>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</si>
  <si>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</si>
  <si>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</si>
  <si>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</si>
  <si>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</si>
  <si>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</si>
  <si>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</si>
  <si>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</si>
  <si>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</si>
  <si>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</si>
  <si>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</si>
  <si>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</si>
  <si>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</si>
  <si>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</si>
  <si>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</si>
  <si>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</si>
  <si>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</si>
  <si>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</si>
  <si>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</si>
  <si>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</si>
  <si>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</si>
  <si>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</si>
  <si>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</si>
  <si>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</si>
  <si>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</si>
  <si>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</si>
  <si>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</si>
  <si>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</si>
  <si>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</si>
  <si>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</si>
  <si>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</si>
  <si>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</si>
  <si>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</si>
  <si>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</si>
  <si>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</si>
  <si>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</si>
  <si>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</si>
  <si>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</si>
  <si>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</si>
  <si>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</si>
  <si>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</si>
  <si>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</si>
  <si>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</si>
  <si>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</si>
  <si>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</si>
  <si>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</si>
  <si>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</si>
  <si>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</si>
  <si>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</si>
  <si>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</si>
  <si>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</si>
  <si>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</si>
  <si>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</si>
  <si>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</si>
  <si>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</si>
  <si>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</si>
  <si>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</si>
  <si>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</si>
  <si>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</si>
  <si>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</si>
  <si>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</si>
  <si>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</si>
  <si>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</si>
  <si>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</si>
  <si>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</si>
  <si>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</si>
  <si>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</si>
  <si>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</si>
  <si>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</si>
  <si>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</si>
  <si>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</si>
  <si>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</si>
  <si>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</si>
  <si>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</si>
  <si>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</si>
  <si>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</si>
  <si>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</si>
  <si>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</si>
  <si>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</si>
  <si>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</si>
  <si>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</si>
  <si>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</si>
  <si>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</si>
  <si>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</si>
  <si>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</si>
  <si>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</si>
  <si>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</si>
  <si>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</si>
  <si>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</si>
  <si>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</si>
  <si>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</si>
  <si>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</si>
  <si>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</si>
  <si>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</si>
  <si>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</si>
  <si>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</si>
  <si>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</si>
  <si>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</si>
  <si>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</si>
  <si>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</si>
  <si>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</si>
  <si>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</si>
  <si>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</si>
  <si>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</si>
  <si>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</si>
  <si>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</si>
  <si>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</si>
  <si>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</si>
  <si>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</si>
  <si>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</si>
  <si>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</si>
  <si>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</si>
  <si>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</si>
  <si>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</si>
  <si>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</si>
  <si>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</si>
  <si>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</si>
  <si>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</si>
  <si>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</si>
  <si>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</si>
  <si>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</si>
  <si>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</si>
  <si>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</si>
  <si>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</si>
  <si>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</si>
  <si>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</si>
  <si>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</si>
  <si>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</si>
  <si>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</si>
  <si>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</si>
  <si>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</si>
  <si>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</si>
  <si>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</si>
  <si>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</si>
  <si>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</si>
  <si>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</si>
  <si>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</si>
  <si>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</si>
  <si>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</si>
  <si>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</si>
  <si>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</si>
  <si>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</si>
  <si>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</si>
  <si>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</si>
  <si>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</si>
  <si>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</si>
  <si>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</si>
  <si>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</si>
  <si>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</si>
  <si>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</si>
  <si>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</si>
  <si>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</si>
  <si>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</si>
  <si>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</si>
  <si>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</si>
  <si>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</si>
  <si>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</si>
  <si>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</si>
  <si>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</si>
  <si>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</si>
  <si>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</si>
  <si>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</si>
  <si>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</si>
  <si>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</si>
  <si>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</si>
  <si>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</si>
  <si>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</si>
  <si>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</si>
  <si>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</si>
  <si>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</si>
  <si>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</si>
  <si>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</si>
  <si>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</si>
  <si>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</si>
  <si>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</si>
  <si>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</si>
  <si>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</si>
  <si>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</si>
  <si>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</si>
  <si>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</si>
  <si>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</si>
  <si>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</si>
  <si>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</si>
  <si>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</si>
  <si>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</si>
  <si>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</si>
  <si>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</si>
  <si>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</si>
  <si>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</si>
  <si>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</si>
  <si>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</si>
  <si>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</si>
  <si>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</si>
  <si>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</si>
  <si>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</si>
  <si>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</si>
  <si>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</si>
  <si>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</si>
  <si>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</si>
  <si>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</si>
  <si>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</si>
  <si>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</si>
  <si>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</si>
  <si>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</si>
  <si>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</si>
  <si>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</si>
  <si>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</si>
  <si>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</si>
  <si>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</si>
  <si>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</si>
  <si>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</si>
  <si>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</si>
  <si>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</si>
  <si>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</si>
  <si>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</si>
  <si>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</si>
  <si>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</si>
  <si>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</si>
  <si>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</si>
  <si>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</si>
  <si>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</si>
  <si>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</si>
  <si>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</si>
  <si>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</si>
  <si>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</si>
  <si>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</si>
  <si>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</si>
  <si>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</si>
  <si>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</si>
  <si>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</si>
  <si>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</si>
  <si>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</si>
  <si>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</si>
  <si>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</si>
  <si>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</si>
  <si>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</si>
  <si>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</si>
  <si>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</si>
  <si>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</si>
  <si>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</si>
  <si>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</si>
  <si>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</si>
  <si>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</si>
  <si>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</si>
  <si>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</si>
  <si>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</si>
  <si>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</si>
  <si>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</si>
  <si>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</si>
  <si>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</si>
  <si>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</si>
  <si>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</si>
  <si>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</si>
  <si>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</si>
  <si>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</si>
  <si>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</si>
  <si>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</si>
  <si>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</si>
  <si>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</si>
  <si>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</si>
  <si>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</si>
  <si>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</si>
  <si>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</si>
  <si>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</si>
  <si>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</si>
  <si>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</si>
  <si>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</si>
  <si>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</si>
  <si>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</si>
  <si>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</si>
  <si>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</si>
  <si>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</si>
  <si>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</si>
  <si>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</si>
  <si>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</si>
  <si>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</si>
  <si>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</si>
  <si>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</si>
  <si>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</si>
  <si>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</si>
  <si>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</si>
  <si>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</si>
  <si>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</si>
  <si>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</si>
  <si>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</si>
  <si>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</si>
  <si>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</si>
  <si>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</si>
  <si>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</si>
  <si>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</si>
  <si>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</si>
  <si>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</si>
  <si>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</si>
  <si>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</si>
  <si>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</si>
  <si>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</si>
  <si>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</si>
  <si>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</si>
  <si>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</si>
  <si>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</si>
  <si>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</si>
  <si>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</si>
  <si>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</si>
  <si>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</si>
  <si>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</si>
  <si>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</si>
  <si>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</si>
  <si>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</si>
  <si>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</si>
  <si>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</si>
  <si>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</si>
  <si>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</si>
  <si>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</si>
  <si>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</si>
  <si>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</si>
  <si>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</si>
  <si>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</si>
  <si>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</si>
  <si>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</si>
  <si>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</si>
  <si>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</si>
  <si>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</si>
  <si>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</si>
  <si>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</si>
  <si>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</si>
  <si>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</si>
  <si>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</si>
  <si>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</si>
  <si>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</si>
  <si>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</si>
  <si>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</si>
  <si>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</si>
  <si>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</si>
  <si>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</si>
  <si>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</si>
  <si>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</si>
  <si>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</si>
  <si>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</si>
  <si>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</si>
  <si>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</si>
  <si>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</si>
  <si>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</si>
  <si>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</si>
  <si>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</si>
  <si>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</si>
  <si>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</si>
  <si>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</si>
  <si>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</si>
  <si>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</si>
  <si>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</si>
  <si>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</si>
  <si>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</si>
  <si>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</si>
  <si>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</si>
  <si>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</si>
  <si>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</si>
  <si>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</si>
  <si>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</si>
  <si>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</si>
  <si>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</si>
  <si>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</si>
  <si>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</si>
  <si>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</si>
  <si>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</si>
  <si>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</si>
  <si>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</si>
  <si>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</si>
  <si>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</si>
  <si>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</si>
  <si>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</si>
  <si>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</si>
  <si>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</si>
  <si>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</si>
  <si>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</si>
  <si>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</si>
  <si>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</si>
  <si>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</si>
  <si>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</si>
  <si>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</si>
  <si>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</si>
  <si>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</si>
  <si>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</si>
  <si>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</si>
  <si>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</si>
  <si>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</si>
  <si>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</si>
  <si>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</si>
  <si>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</si>
  <si>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</si>
  <si>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</si>
  <si>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</si>
  <si>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</si>
  <si>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</si>
  <si>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</si>
  <si>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</si>
  <si>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</si>
  <si>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</si>
  <si>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</si>
  <si>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</si>
  <si>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</si>
  <si>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</si>
  <si>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</si>
  <si>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</si>
  <si>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</si>
  <si>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</si>
  <si>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</si>
  <si>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</si>
  <si>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</si>
  <si>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</si>
  <si>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</si>
  <si>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</si>
  <si>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</si>
  <si>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</si>
  <si>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</si>
  <si>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</si>
  <si>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</si>
  <si>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</si>
  <si>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</si>
  <si>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</si>
  <si>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</si>
  <si>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</si>
  <si>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</si>
  <si>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</si>
  <si>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</si>
  <si>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</si>
  <si>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</si>
  <si>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</si>
  <si>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</si>
  <si>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</si>
  <si>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</si>
  <si>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</si>
  <si>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</si>
  <si>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</si>
  <si>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</si>
  <si>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</si>
  <si>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</si>
  <si>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</si>
  <si>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</si>
  <si>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</si>
  <si>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</si>
  <si>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</si>
  <si>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</si>
  <si>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</si>
  <si>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</si>
  <si>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</si>
  <si>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</si>
  <si>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</si>
  <si>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</si>
  <si>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</si>
  <si>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</si>
  <si>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</si>
  <si>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</si>
  <si>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</si>
  <si>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</si>
  <si>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</si>
  <si>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</si>
  <si>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</si>
  <si>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</si>
  <si>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</si>
  <si>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</si>
  <si>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</si>
  <si>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</si>
  <si>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</si>
  <si>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</si>
  <si>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</si>
  <si>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</si>
  <si>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</si>
  <si>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</si>
  <si>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</si>
  <si>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</si>
  <si>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</si>
  <si>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</si>
  <si>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</si>
  <si>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</si>
  <si>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</si>
  <si>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</si>
  <si>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</si>
  <si>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</si>
  <si>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</si>
  <si>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</si>
  <si>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</si>
  <si>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</si>
  <si>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</si>
  <si>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</si>
  <si>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</si>
  <si>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</si>
  <si>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</si>
  <si>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</si>
  <si>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</si>
  <si>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</si>
  <si>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</si>
  <si>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</si>
  <si>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</si>
  <si>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</si>
  <si>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</si>
  <si>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</si>
  <si>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</si>
  <si>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</si>
  <si>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</si>
  <si>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</si>
  <si>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</si>
  <si>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</si>
  <si>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</si>
  <si>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</si>
  <si>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</si>
  <si>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</si>
  <si>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</si>
  <si>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</si>
  <si>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</si>
  <si>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</si>
  <si>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</si>
  <si>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</si>
  <si>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</si>
  <si>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</si>
  <si>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</si>
  <si>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</si>
  <si>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</si>
  <si>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</si>
  <si>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</si>
  <si>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</si>
  <si>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</si>
  <si>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</si>
  <si>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</si>
  <si>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</si>
  <si>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</si>
  <si>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</si>
  <si>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</si>
  <si>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</si>
  <si>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</si>
  <si>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</si>
  <si>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</si>
  <si>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</si>
  <si>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</si>
  <si>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</si>
  <si>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</si>
  <si>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</si>
  <si>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</si>
  <si>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</si>
  <si>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</si>
  <si>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</si>
  <si>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</si>
  <si>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</si>
  <si>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</si>
  <si>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</si>
  <si>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</si>
  <si>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</si>
  <si>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</si>
  <si>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</si>
  <si>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</si>
  <si>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</si>
  <si>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</si>
  <si>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</si>
  <si>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</si>
  <si>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</si>
  <si>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</si>
  <si>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</si>
  <si>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</si>
  <si>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</si>
  <si>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</si>
  <si>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</si>
  <si>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</si>
  <si>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</si>
  <si>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</si>
  <si>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</si>
  <si>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</si>
  <si>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</si>
  <si>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</si>
  <si>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</si>
  <si>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</si>
  <si>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</si>
  <si>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</si>
  <si>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</si>
  <si>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</si>
  <si>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</si>
  <si>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</si>
  <si>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</si>
  <si>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</si>
  <si>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</si>
  <si>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</si>
  <si>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</si>
  <si>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</si>
  <si>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</si>
  <si>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</si>
  <si>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</si>
  <si>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</si>
  <si>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</si>
  <si>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</si>
  <si>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</si>
  <si>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</si>
  <si>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</si>
  <si>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</si>
  <si>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</si>
  <si>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</si>
  <si>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</si>
  <si>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</si>
  <si>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</si>
  <si>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</si>
  <si>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</si>
  <si>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</si>
  <si>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</si>
  <si>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</si>
  <si>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</si>
  <si>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</si>
  <si>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</si>
  <si>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</si>
  <si>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</si>
  <si>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</si>
  <si>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</si>
  <si>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</si>
  <si>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</si>
  <si>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</si>
  <si>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</si>
  <si>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</si>
  <si>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</si>
  <si>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</si>
  <si>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</si>
  <si>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</si>
  <si>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</si>
  <si>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</si>
  <si>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</si>
  <si>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</si>
  <si>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</si>
  <si>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</si>
  <si>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</si>
  <si>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</si>
  <si>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</si>
  <si>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</si>
  <si>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</si>
  <si>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</si>
  <si>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</si>
  <si>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</si>
  <si>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</si>
  <si>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</si>
  <si>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</si>
  <si>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</si>
  <si>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</si>
  <si>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</si>
  <si>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</si>
  <si>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</si>
  <si>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</si>
  <si>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</si>
  <si>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</si>
  <si>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</si>
  <si>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</si>
  <si>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</si>
  <si>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</si>
  <si>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</si>
  <si>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</si>
  <si>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</si>
  <si>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</si>
  <si>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</si>
  <si>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</si>
  <si>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</si>
  <si>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</si>
  <si>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</si>
  <si>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</si>
  <si>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</si>
  <si>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</si>
  <si>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</si>
  <si>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</si>
  <si>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</si>
  <si>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</si>
  <si>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</si>
  <si>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</si>
  <si>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</si>
  <si>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</si>
  <si>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</si>
  <si>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</si>
  <si>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</si>
  <si>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</si>
  <si>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</si>
  <si>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</si>
  <si>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</si>
  <si>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</si>
  <si>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</si>
  <si>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</si>
  <si>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</si>
  <si>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</si>
  <si>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</si>
  <si>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</si>
  <si>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</si>
  <si>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</si>
  <si>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</si>
  <si>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</si>
  <si>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</si>
  <si>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</si>
  <si>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</si>
  <si>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</si>
  <si>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</si>
  <si>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</si>
  <si>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</si>
  <si>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</si>
  <si>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</si>
  <si>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</si>
  <si>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</si>
  <si>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</si>
  <si>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</si>
  <si>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</si>
  <si>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</si>
  <si>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</si>
  <si>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</si>
  <si>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</si>
  <si>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</si>
  <si>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</si>
  <si>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</si>
  <si>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</si>
  <si>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</si>
  <si>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</si>
  <si>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</si>
  <si>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</si>
  <si>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</si>
  <si>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</si>
  <si>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</si>
  <si>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</si>
  <si>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</si>
  <si>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</si>
  <si>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</si>
  <si>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</si>
  <si>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</si>
  <si>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</si>
  <si>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</si>
  <si>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</si>
  <si>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</si>
  <si>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</si>
  <si>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</si>
  <si>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</si>
  <si>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</si>
  <si>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</si>
  <si>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</si>
  <si>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</si>
  <si>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</si>
  <si>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</si>
  <si>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</si>
  <si>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</si>
  <si>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</si>
  <si>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</si>
  <si>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</si>
  <si>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</si>
  <si>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</si>
  <si>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</si>
  <si>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</si>
  <si>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</si>
  <si>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</si>
  <si>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</si>
  <si>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</si>
  <si>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</si>
  <si>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</si>
  <si>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</si>
  <si>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</si>
  <si>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</si>
  <si>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</si>
  <si>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</si>
  <si>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</si>
  <si>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</si>
  <si>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</si>
  <si>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</si>
  <si>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</si>
  <si>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</si>
  <si>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</si>
  <si>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</si>
  <si>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</si>
  <si>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</si>
  <si>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</si>
  <si>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</si>
  <si>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</si>
  <si>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</si>
  <si>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</si>
  <si>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</si>
  <si>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</si>
  <si>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</si>
  <si>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</si>
  <si>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</si>
  <si>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</si>
  <si>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</si>
  <si>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</si>
  <si>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</si>
  <si>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</si>
  <si>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</si>
  <si>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</si>
  <si>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</si>
  <si>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</si>
  <si>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</si>
  <si>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</si>
  <si>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</si>
  <si>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</si>
  <si>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</si>
  <si>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</si>
  <si>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</si>
  <si>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</si>
  <si>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</si>
  <si>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</si>
  <si>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</si>
  <si>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</si>
  <si>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</si>
  <si>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</si>
  <si>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</si>
  <si>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</si>
  <si>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</si>
  <si>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</si>
  <si>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</si>
  <si>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</si>
  <si>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</si>
  <si>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</si>
  <si>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</si>
  <si>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</si>
  <si>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</si>
  <si>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</si>
  <si>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</si>
  <si>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</si>
  <si>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</si>
  <si>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</si>
  <si>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</si>
  <si>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</si>
  <si>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</si>
  <si>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</si>
  <si>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</si>
  <si>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</si>
  <si>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</si>
  <si>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</si>
  <si>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</si>
  <si>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</si>
  <si>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</si>
  <si>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</si>
  <si>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</si>
  <si>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</si>
  <si>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</si>
  <si>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</si>
  <si>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</si>
  <si>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</si>
  <si>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</si>
  <si>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</si>
  <si>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</si>
  <si>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</si>
  <si>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</si>
  <si>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</si>
  <si>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</si>
  <si>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</si>
  <si>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</si>
  <si>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</si>
  <si>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</si>
  <si>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</si>
  <si>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</si>
  <si>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</si>
  <si>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</si>
  <si>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</si>
  <si>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</si>
  <si>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</si>
  <si>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</si>
  <si>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</si>
  <si>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</si>
  <si>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</si>
  <si>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</si>
  <si>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</si>
  <si>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</si>
  <si>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</si>
  <si>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</si>
  <si>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</si>
  <si>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</si>
  <si>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</si>
  <si>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</si>
  <si>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</si>
  <si>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</si>
  <si>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</si>
  <si>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</si>
  <si>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</si>
  <si>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</si>
  <si>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</si>
  <si>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</si>
  <si>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</si>
  <si>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</si>
  <si>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</si>
  <si>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</si>
  <si>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</si>
  <si>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</si>
  <si>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</si>
  <si>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</si>
  <si>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</si>
  <si>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</si>
  <si>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</si>
  <si>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</si>
  <si>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</si>
  <si>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</si>
  <si>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</si>
  <si>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</si>
  <si>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</si>
  <si>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</si>
  <si>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</si>
  <si>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</si>
  <si>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</si>
  <si>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</si>
  <si>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</si>
  <si>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</si>
  <si>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</si>
  <si>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</si>
  <si>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</si>
  <si>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</si>
  <si>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</si>
  <si>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</si>
  <si>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</si>
  <si>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</si>
  <si>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</si>
  <si>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</si>
  <si>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</si>
  <si>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</si>
  <si>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</si>
  <si>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</si>
  <si>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</si>
  <si>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</si>
  <si>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</si>
  <si>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</si>
  <si>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</si>
  <si>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</si>
  <si>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</si>
  <si>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</si>
  <si>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</si>
  <si>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</si>
  <si>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</si>
  <si>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</si>
  <si>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</si>
  <si>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</si>
  <si>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</si>
  <si>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</si>
  <si>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</si>
  <si>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</si>
  <si>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</si>
  <si>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</si>
  <si>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</si>
  <si>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</si>
  <si>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</si>
  <si>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</si>
  <si>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</si>
  <si>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</si>
  <si>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</si>
  <si>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</si>
  <si>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</si>
  <si>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</si>
  <si>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</si>
  <si>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</si>
  <si>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</si>
  <si>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</si>
  <si>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</si>
  <si>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</si>
  <si>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</si>
  <si>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</si>
  <si>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</si>
  <si>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</si>
  <si>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</si>
  <si>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</si>
  <si>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</si>
  <si>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</si>
  <si>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</si>
  <si>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</si>
  <si>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</si>
  <si>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</si>
  <si>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</si>
  <si>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</si>
  <si>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</si>
  <si>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</si>
  <si>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</si>
  <si>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</si>
  <si>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</si>
  <si>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</si>
  <si>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</si>
  <si>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</si>
  <si>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</si>
  <si>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</si>
  <si>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</si>
  <si>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</si>
  <si>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</si>
  <si>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</si>
  <si>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</si>
  <si>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</si>
  <si>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</si>
  <si>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</si>
  <si>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</si>
  <si>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</si>
  <si>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</si>
  <si>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</si>
  <si>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</si>
  <si>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</si>
  <si>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</si>
  <si>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</si>
  <si>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</si>
  <si>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</si>
  <si>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</si>
  <si>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</si>
  <si>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</si>
  <si>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</si>
  <si>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</si>
  <si>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</si>
  <si>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</si>
  <si>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</si>
  <si>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</si>
  <si>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</si>
  <si>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</si>
  <si>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</si>
  <si>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</si>
  <si>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</si>
  <si>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</si>
  <si>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</si>
  <si>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</si>
  <si>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</si>
  <si>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</si>
  <si>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</si>
  <si>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</si>
  <si>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</si>
  <si>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</si>
  <si>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</si>
  <si>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</si>
  <si>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</si>
  <si>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</si>
  <si>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</si>
  <si>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</si>
  <si>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</si>
  <si>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</si>
  <si>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</si>
  <si>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</si>
  <si>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</si>
  <si>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</si>
  <si>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</si>
  <si>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</si>
  <si>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</si>
  <si>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</si>
  <si>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</si>
  <si>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</si>
  <si>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</si>
  <si>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</si>
  <si>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</si>
  <si>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</si>
  <si>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</si>
  <si>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</si>
  <si>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</si>
  <si>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</si>
  <si>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</si>
  <si>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</si>
  <si>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</si>
  <si>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</si>
  <si>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</si>
  <si>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</si>
  <si>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</si>
  <si>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</si>
  <si>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</si>
  <si>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</si>
  <si>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</si>
  <si>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</si>
  <si>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</si>
  <si>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</si>
  <si>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</si>
  <si>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</si>
  <si>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</si>
  <si>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</si>
  <si>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</si>
  <si>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</si>
  <si>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</si>
  <si>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</si>
  <si>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</si>
  <si>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</si>
  <si>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</si>
  <si>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</si>
  <si>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</si>
  <si>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</si>
  <si>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</si>
  <si>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</si>
  <si>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</si>
  <si>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</si>
  <si>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</si>
  <si>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</si>
  <si>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</si>
  <si>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</si>
  <si>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</si>
  <si>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</si>
  <si>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</si>
  <si>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</si>
  <si>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</si>
  <si>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</si>
  <si>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</si>
  <si>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</si>
  <si>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</si>
  <si>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</si>
  <si>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</si>
  <si>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</si>
  <si>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</si>
  <si>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</si>
  <si>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</si>
  <si>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</si>
  <si>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</si>
  <si>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</si>
  <si>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</si>
  <si>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</si>
  <si>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</si>
  <si>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</si>
  <si>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</si>
  <si>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</si>
  <si>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</si>
  <si>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</si>
  <si>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</si>
  <si>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</si>
  <si>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</si>
  <si>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</si>
  <si>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</si>
  <si>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</si>
  <si>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</si>
  <si>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</si>
  <si>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</si>
  <si>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</si>
  <si>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</si>
  <si>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</si>
  <si>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</si>
  <si>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</si>
  <si>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</si>
  <si>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</si>
  <si>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</si>
  <si>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</si>
  <si>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</si>
  <si>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</si>
  <si>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</si>
  <si>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</si>
  <si>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</si>
  <si>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</si>
  <si>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</si>
  <si>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</si>
  <si>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</si>
  <si>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</si>
  <si>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</si>
  <si>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</si>
  <si>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</si>
  <si>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</si>
  <si>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</si>
  <si>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</si>
  <si>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</si>
  <si>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</si>
  <si>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</si>
  <si>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</si>
  <si>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</si>
  <si>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</si>
  <si>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</si>
  <si>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</si>
  <si>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</si>
  <si>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</si>
  <si>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</si>
  <si>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</si>
  <si>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</si>
  <si>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</si>
  <si>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</si>
  <si>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</si>
  <si>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</si>
  <si>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</si>
  <si>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</si>
  <si>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</si>
  <si>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</si>
  <si>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</si>
  <si>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</si>
  <si>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</si>
  <si>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</si>
  <si>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</si>
  <si>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</si>
  <si>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</si>
  <si>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</si>
  <si>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</si>
  <si>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</si>
  <si>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</si>
  <si>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</si>
  <si>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</si>
  <si>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</si>
  <si>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</si>
  <si>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</si>
  <si>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</si>
  <si>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</si>
  <si>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</si>
  <si>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</si>
  <si>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</si>
  <si>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</si>
  <si>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</si>
  <si>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</si>
  <si>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</si>
  <si>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</si>
  <si>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</si>
  <si>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</si>
  <si>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</si>
  <si>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</si>
  <si>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</si>
  <si>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</si>
  <si>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</si>
  <si>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</si>
  <si>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</si>
  <si>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</si>
  <si>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</si>
  <si>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</si>
  <si>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</si>
  <si>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</si>
  <si>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</si>
  <si>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</si>
  <si>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</si>
  <si>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</si>
  <si>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</si>
  <si>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</si>
  <si>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</si>
  <si>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</si>
  <si>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</si>
  <si>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</si>
  <si>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</si>
  <si>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</si>
  <si>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</si>
  <si>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</si>
  <si>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</si>
  <si>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</si>
  <si>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</si>
  <si>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</si>
  <si>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</si>
  <si>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</si>
  <si>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</si>
  <si>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</si>
  <si>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</si>
  <si>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</si>
  <si>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</si>
  <si>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</si>
  <si>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</si>
  <si>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</si>
  <si>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</si>
  <si>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</si>
  <si>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</si>
  <si>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</si>
  <si>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</si>
  <si>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</si>
  <si>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</si>
  <si>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</si>
  <si>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</si>
  <si>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</si>
  <si>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</si>
  <si>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</si>
  <si>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</si>
  <si>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</si>
  <si>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</si>
  <si>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</si>
  <si>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</si>
  <si>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</si>
  <si>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</si>
  <si>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</si>
  <si>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</si>
  <si>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</si>
  <si>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</si>
  <si>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</si>
  <si>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</si>
  <si>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</si>
  <si>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</si>
  <si>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</si>
  <si>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</si>
  <si>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</si>
  <si>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</si>
  <si>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</si>
  <si>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</si>
  <si>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</si>
  <si>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</si>
  <si>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</si>
  <si>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</si>
  <si>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</si>
  <si>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</si>
  <si>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</si>
  <si>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</si>
  <si>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</si>
  <si>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</si>
  <si>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</si>
  <si>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</si>
  <si>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</si>
  <si>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</si>
  <si>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</si>
  <si>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</si>
  <si>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</si>
  <si>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</si>
  <si>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</si>
  <si>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</si>
  <si>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</si>
  <si>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</si>
  <si>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</si>
  <si>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</si>
  <si>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</si>
  <si>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</si>
  <si>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</si>
  <si>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</si>
  <si>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</si>
  <si>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</si>
  <si>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</si>
  <si>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</si>
  <si>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</si>
  <si>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</si>
  <si>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</si>
  <si>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</si>
  <si>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</si>
  <si>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</si>
  <si>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</si>
  <si>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</si>
  <si>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</si>
  <si>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</si>
  <si>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</si>
  <si>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</si>
  <si>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</si>
  <si>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</si>
  <si>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</si>
  <si>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</si>
  <si>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</si>
  <si>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</si>
  <si>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</si>
  <si>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</si>
  <si>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</si>
  <si>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</si>
  <si>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</si>
  <si>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</si>
  <si>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</si>
  <si>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</si>
  <si>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</si>
  <si>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</si>
  <si>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</si>
  <si>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</si>
  <si>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</si>
  <si>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</si>
  <si>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</si>
  <si>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</si>
  <si>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</si>
  <si>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</si>
  <si>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</si>
  <si>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</si>
  <si>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</si>
  <si>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</si>
  <si>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</si>
  <si>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</si>
  <si>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</si>
  <si>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</si>
  <si>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</si>
  <si>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</si>
  <si>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</si>
  <si>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</si>
  <si>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</si>
  <si>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</si>
  <si>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</si>
  <si>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</si>
  <si>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</si>
  <si>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</si>
  <si>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</si>
  <si>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</si>
  <si>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</si>
  <si>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</si>
  <si>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</si>
  <si>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</si>
  <si>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</si>
  <si>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</si>
  <si>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</si>
  <si>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</si>
  <si>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</si>
  <si>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</si>
  <si>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</si>
  <si>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</si>
  <si>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</si>
  <si>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</si>
  <si>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</si>
  <si>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</si>
  <si>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</si>
  <si>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</si>
  <si>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</si>
  <si>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</si>
  <si>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</si>
  <si>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</si>
  <si>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</si>
  <si>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</si>
  <si>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</si>
  <si>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</si>
  <si>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</si>
  <si>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</si>
  <si>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</si>
  <si>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</si>
  <si>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</si>
  <si>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</si>
  <si>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</si>
  <si>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</si>
  <si>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</si>
  <si>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</si>
  <si>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</si>
  <si>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</si>
  <si>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</si>
  <si>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</si>
  <si>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</si>
  <si>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</si>
  <si>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</si>
  <si>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</si>
  <si>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</si>
  <si>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</si>
  <si>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</si>
  <si>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</si>
  <si>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</si>
  <si>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</si>
  <si>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</si>
  <si>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</si>
  <si>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</si>
  <si>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</si>
  <si>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</si>
  <si>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</si>
  <si>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</si>
  <si>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</si>
  <si>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</si>
  <si>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</si>
  <si>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</si>
  <si>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</si>
  <si>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</si>
  <si>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</si>
  <si>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</si>
  <si>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</si>
  <si>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</si>
  <si>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</si>
  <si>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</si>
  <si>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</si>
  <si>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</si>
  <si>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</si>
  <si>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</si>
  <si>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</si>
  <si>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</si>
  <si>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</si>
  <si>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</si>
  <si>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</si>
  <si>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</si>
  <si>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</si>
  <si>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</si>
  <si>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</si>
  <si>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</si>
  <si>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</si>
  <si>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</si>
  <si>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</si>
  <si>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</si>
  <si>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</si>
  <si>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</si>
  <si>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</si>
  <si>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</si>
  <si>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</si>
  <si>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</si>
  <si>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</si>
  <si>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</si>
  <si>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</si>
  <si>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</si>
  <si>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</si>
  <si>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</si>
  <si>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</si>
  <si>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</si>
  <si>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</si>
  <si>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</si>
  <si>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</si>
  <si>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</si>
  <si>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</si>
  <si>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</si>
  <si>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</si>
  <si>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</si>
  <si>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</si>
  <si>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</si>
  <si>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</si>
  <si>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</si>
  <si>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</si>
  <si>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</si>
  <si>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</si>
  <si>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</si>
  <si>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</si>
  <si>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</si>
  <si>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</si>
  <si>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</si>
  <si>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</si>
  <si>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</si>
  <si>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</si>
  <si>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</si>
  <si>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</si>
  <si>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</si>
  <si>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</si>
  <si>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</si>
  <si>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</si>
  <si>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</si>
  <si>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</si>
  <si>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</si>
  <si>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</si>
  <si>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</si>
  <si>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</si>
  <si>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</si>
  <si>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</si>
  <si>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</si>
  <si>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</si>
  <si>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</si>
  <si>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</si>
  <si>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</si>
  <si>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</si>
  <si>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</si>
  <si>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</si>
  <si>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</si>
  <si>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</si>
  <si>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</si>
  <si>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</si>
  <si>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</si>
  <si>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</si>
  <si>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</si>
  <si>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</si>
  <si>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</si>
  <si>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</si>
  <si>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</si>
  <si>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</si>
  <si>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</si>
  <si>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</si>
  <si>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</si>
  <si>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</si>
  <si>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</si>
  <si>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</si>
  <si>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</si>
  <si>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</si>
  <si>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</si>
  <si>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</si>
  <si>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</si>
  <si>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</si>
  <si>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</si>
  <si>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</si>
  <si>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</si>
  <si>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</si>
  <si>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</si>
  <si>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</si>
  <si>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</si>
  <si>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</si>
  <si>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</si>
  <si>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</si>
  <si>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</si>
  <si>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</si>
  <si>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</si>
  <si>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</si>
  <si>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</si>
  <si>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</si>
  <si>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</si>
  <si>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</si>
  <si>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</si>
  <si>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</si>
  <si>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</si>
  <si>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</si>
  <si>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</si>
  <si>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</si>
  <si>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</si>
  <si>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</si>
  <si>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</si>
  <si>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</si>
  <si>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</si>
  <si>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</si>
  <si>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</si>
  <si>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</si>
  <si>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</si>
  <si>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</si>
  <si>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</si>
  <si>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</si>
  <si>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</si>
  <si>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</si>
  <si>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</si>
  <si>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</si>
  <si>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</si>
  <si>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</si>
  <si>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</si>
  <si>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</si>
  <si>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</si>
  <si>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</si>
  <si>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</si>
  <si>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</si>
  <si>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</si>
  <si>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</si>
  <si>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</si>
  <si>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</si>
  <si>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</si>
  <si>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</si>
  <si>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</si>
  <si>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</si>
  <si>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</si>
  <si>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</si>
  <si>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</si>
  <si>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</si>
  <si>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</si>
  <si>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</si>
  <si>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</si>
  <si>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</si>
  <si>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</si>
  <si>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</si>
  <si>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</si>
  <si>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</si>
  <si>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</si>
  <si>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</si>
  <si>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</si>
  <si>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</si>
  <si>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</si>
  <si>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</si>
  <si>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</si>
  <si>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</si>
  <si>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</si>
  <si>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</si>
  <si>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</si>
  <si>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</si>
  <si>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</si>
  <si>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</si>
  <si>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</si>
  <si>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</si>
  <si>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</si>
  <si>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</si>
  <si>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</si>
  <si>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</si>
  <si>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</si>
  <si>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</si>
  <si>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</si>
  <si>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</si>
  <si>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</si>
  <si>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</si>
  <si>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</si>
  <si>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</si>
  <si>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</si>
  <si>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</si>
  <si>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</si>
  <si>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</si>
  <si>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</si>
  <si>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</si>
  <si>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</si>
  <si>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</si>
  <si>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</si>
  <si>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</si>
  <si>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</si>
  <si>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</si>
  <si>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</si>
  <si>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</si>
  <si>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</si>
  <si>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</si>
  <si>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</si>
  <si>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</si>
  <si>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</si>
  <si>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</si>
  <si>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</si>
  <si>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</si>
  <si>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</si>
  <si>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</si>
  <si>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</si>
  <si>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</si>
  <si>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</si>
  <si>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</si>
  <si>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</si>
  <si>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</si>
  <si>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</si>
  <si>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</si>
  <si>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</si>
  <si>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</si>
  <si>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</si>
  <si>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</si>
  <si>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</si>
  <si>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</si>
  <si>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</si>
  <si>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</si>
  <si>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</si>
  <si>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</si>
  <si>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</si>
  <si>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</si>
  <si>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</si>
  <si>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</si>
  <si>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</si>
  <si>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</si>
  <si>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</si>
  <si>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</si>
  <si>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</si>
  <si>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</si>
  <si>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</si>
  <si>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</si>
  <si>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</si>
  <si>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</si>
  <si>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</si>
  <si>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</si>
  <si>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</si>
  <si>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</si>
  <si>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</si>
  <si>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</si>
  <si>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</si>
  <si>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</si>
  <si>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</si>
  <si>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</si>
  <si>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</si>
  <si>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</si>
  <si>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</si>
  <si>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</si>
  <si>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</si>
  <si>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</si>
  <si>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</si>
  <si>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</si>
  <si>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</si>
  <si>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</si>
  <si>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</si>
  <si>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</si>
  <si>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</si>
  <si>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</si>
  <si>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</si>
  <si>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</si>
  <si>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</si>
  <si>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</si>
  <si>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</si>
  <si>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</si>
  <si>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</si>
  <si>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</si>
  <si>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</si>
  <si>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</si>
  <si>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</si>
  <si>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</si>
  <si>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</si>
  <si>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</si>
  <si>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</si>
  <si>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</si>
  <si>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</si>
  <si>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</si>
  <si>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</si>
  <si>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</si>
  <si>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</si>
  <si>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</si>
  <si>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</si>
  <si>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</si>
  <si>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</si>
  <si>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</si>
  <si>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</si>
  <si>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</si>
  <si>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</si>
  <si>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</si>
  <si>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</si>
  <si>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</si>
  <si>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</si>
  <si>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</si>
  <si>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</si>
  <si>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</si>
  <si>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</si>
  <si>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</si>
  <si>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</si>
  <si>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</si>
  <si>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</si>
  <si>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</si>
  <si>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</si>
  <si>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</si>
  <si>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</si>
  <si>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</si>
  <si>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</si>
  <si>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</si>
  <si>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</si>
  <si>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</si>
  <si>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</si>
  <si>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</si>
  <si>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</si>
  <si>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</si>
  <si>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</si>
  <si>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</si>
  <si>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</si>
  <si>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</si>
  <si>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</si>
  <si>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</si>
  <si>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</si>
  <si>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</si>
  <si>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</si>
  <si>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</si>
  <si>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</si>
  <si>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</si>
  <si>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</si>
  <si>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</si>
  <si>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</si>
  <si>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</si>
  <si>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</si>
  <si>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</si>
  <si>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</si>
  <si>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</si>
  <si>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</si>
  <si>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</si>
  <si>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</si>
  <si>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</si>
  <si>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</si>
  <si>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</si>
  <si>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</si>
  <si>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</si>
  <si>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</si>
  <si>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</si>
  <si>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</si>
  <si>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</si>
  <si>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</si>
  <si>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</si>
  <si>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</si>
  <si>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</si>
  <si>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</si>
  <si>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</si>
  <si>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</si>
  <si>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</si>
  <si>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</si>
  <si>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</si>
  <si>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</si>
  <si>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</si>
  <si>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</si>
  <si>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</si>
  <si>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</si>
  <si>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</si>
  <si>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</si>
  <si>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</si>
  <si>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</si>
  <si>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</si>
  <si>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</si>
  <si>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</si>
  <si>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</si>
  <si>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</si>
  <si>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</si>
  <si>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</si>
  <si>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</si>
  <si>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</si>
  <si>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</si>
  <si>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</si>
  <si>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</si>
  <si>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</si>
  <si>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</si>
  <si>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</si>
  <si>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</si>
  <si>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</si>
  <si>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</si>
  <si>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</si>
  <si>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</si>
  <si>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</si>
  <si>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</si>
  <si>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</si>
  <si>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</si>
  <si>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</si>
  <si>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</si>
  <si>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</si>
  <si>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</si>
  <si>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</si>
  <si>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</si>
  <si>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</si>
  <si>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</si>
  <si>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</si>
  <si>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</si>
  <si>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</si>
  <si>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</si>
  <si>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</si>
  <si>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</si>
  <si>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</si>
  <si>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</si>
  <si>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</si>
  <si>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</si>
  <si>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</si>
  <si>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</si>
  <si>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</si>
  <si>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</si>
  <si>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</si>
  <si>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</si>
  <si>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</si>
  <si>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</si>
  <si>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</si>
  <si>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</si>
  <si>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</si>
  <si>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</si>
  <si>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</si>
  <si>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</si>
  <si>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</si>
  <si>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</si>
  <si>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</si>
  <si>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</si>
  <si>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</si>
  <si>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</si>
  <si>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</si>
  <si>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</si>
  <si>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</si>
  <si>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</si>
  <si>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</si>
  <si>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</si>
  <si>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</si>
  <si>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</si>
  <si>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</si>
  <si>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</si>
  <si>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</si>
  <si>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</si>
  <si>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</si>
  <si>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</si>
  <si>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</si>
  <si>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</si>
  <si>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</si>
  <si>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</si>
  <si>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</si>
  <si>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</si>
  <si>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</si>
  <si>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</si>
  <si>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</si>
  <si>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</si>
  <si>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</si>
  <si>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</si>
  <si>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</si>
  <si>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</si>
  <si>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</si>
  <si>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</si>
  <si>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</si>
  <si>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</si>
  <si>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</si>
  <si>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</si>
  <si>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</si>
  <si>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</si>
  <si>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</si>
  <si>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</si>
  <si>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</si>
  <si>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</si>
  <si>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</si>
  <si>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</si>
  <si>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</si>
  <si>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</si>
  <si>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</si>
  <si>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</si>
  <si>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</si>
  <si>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</si>
  <si>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</si>
  <si>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</si>
  <si>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</si>
  <si>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</si>
  <si>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</si>
  <si>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</si>
  <si>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</si>
  <si>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</si>
  <si>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</si>
  <si>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</si>
  <si>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</si>
  <si>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</si>
  <si>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</si>
  <si>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</si>
  <si>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</si>
  <si>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</si>
  <si>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</si>
  <si>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</si>
  <si>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</si>
  <si>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</si>
  <si>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</si>
  <si>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</si>
  <si>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</si>
  <si>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</si>
  <si>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</si>
  <si>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</si>
  <si>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</si>
  <si>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</si>
  <si>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</si>
  <si>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</si>
  <si>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</si>
  <si>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</si>
  <si>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</si>
  <si>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</si>
  <si>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</si>
  <si>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</si>
  <si>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</si>
  <si>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</si>
  <si>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</si>
  <si>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</si>
  <si>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</si>
  <si>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</si>
  <si>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</si>
  <si>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</si>
  <si>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</si>
  <si>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</si>
  <si>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</si>
  <si>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</si>
  <si>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</si>
  <si>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</si>
  <si>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</si>
  <si>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</si>
  <si>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</si>
  <si>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</si>
  <si>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</si>
  <si>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</si>
  <si>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</si>
  <si>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</si>
  <si>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</si>
  <si>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</si>
  <si>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</si>
  <si>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</si>
  <si>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</si>
  <si>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</si>
  <si>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</si>
  <si>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</si>
  <si>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</si>
  <si>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</si>
  <si>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</si>
  <si>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</si>
  <si>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</si>
  <si>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</si>
  <si>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</si>
  <si>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</si>
  <si>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</si>
  <si>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</si>
  <si>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</si>
  <si>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</si>
  <si>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</si>
  <si>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</si>
  <si>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</si>
  <si>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</si>
  <si>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</si>
  <si>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</si>
  <si>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</si>
  <si>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</si>
  <si>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</si>
  <si>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</si>
  <si>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</si>
  <si>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</si>
  <si>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</si>
  <si>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</si>
  <si>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</si>
  <si>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</si>
  <si>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</si>
  <si>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</si>
  <si>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</si>
  <si>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</si>
  <si>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</si>
  <si>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</si>
  <si>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</si>
  <si>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</si>
  <si>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</si>
  <si>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</si>
  <si>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</si>
  <si>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</si>
  <si>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</si>
  <si>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</si>
  <si>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</si>
  <si>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</si>
  <si>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</si>
  <si>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</si>
  <si>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</si>
  <si>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</si>
  <si>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</si>
  <si>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</si>
  <si>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</si>
  <si>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</si>
  <si>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</si>
  <si>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</si>
  <si>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</si>
  <si>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</si>
  <si>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</si>
  <si>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</si>
  <si>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</si>
  <si>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</si>
  <si>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</si>
  <si>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</si>
  <si>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</si>
  <si>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</si>
  <si>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</si>
  <si>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</si>
  <si>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</si>
  <si>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</si>
  <si>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</si>
  <si>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</si>
  <si>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</si>
  <si>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</si>
  <si>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</si>
  <si>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</si>
  <si>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</si>
  <si>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</si>
  <si>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</si>
  <si>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</si>
  <si>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</si>
  <si>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</si>
  <si>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</si>
  <si>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</si>
  <si>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</si>
  <si>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</si>
  <si>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</si>
  <si>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</si>
  <si>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</si>
  <si>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</si>
  <si>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</si>
  <si>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</si>
  <si>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</si>
  <si>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</si>
  <si>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</si>
  <si>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</si>
  <si>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</si>
  <si>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</si>
  <si>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</si>
  <si>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</si>
  <si>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</si>
  <si>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</si>
  <si>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</si>
  <si>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</si>
  <si>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</si>
  <si>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</si>
  <si>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</si>
  <si>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</si>
  <si>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</si>
  <si>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</si>
  <si>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</si>
  <si>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</si>
  <si>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</si>
  <si>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</si>
  <si>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</si>
  <si>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</si>
  <si>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</si>
  <si>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</si>
  <si>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</si>
  <si>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</si>
  <si>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</si>
  <si>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</si>
  <si>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</si>
  <si>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</si>
  <si>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</si>
  <si>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</si>
  <si>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</si>
  <si>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</si>
  <si>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</si>
  <si>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</si>
  <si>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</si>
  <si>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</si>
  <si>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</si>
  <si>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</si>
  <si>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</si>
  <si>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</si>
  <si>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</si>
  <si>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</si>
  <si>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</si>
  <si>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</si>
  <si>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</si>
  <si>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</si>
  <si>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</si>
  <si>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</si>
  <si>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</si>
  <si>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</si>
  <si>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</si>
  <si>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</si>
  <si>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</si>
  <si>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</si>
  <si>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</si>
  <si>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</si>
  <si>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</si>
  <si>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</si>
  <si>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</si>
  <si>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</si>
  <si>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</si>
  <si>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</si>
  <si>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</si>
  <si>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</si>
  <si>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</si>
  <si>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</si>
  <si>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</si>
  <si>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</si>
  <si>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</si>
  <si>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</si>
  <si>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</si>
  <si>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</si>
  <si>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</si>
  <si>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</si>
  <si>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</si>
  <si>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</si>
  <si>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</si>
  <si>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</si>
  <si>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</si>
  <si>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</si>
  <si>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</si>
  <si>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</si>
  <si>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</si>
  <si>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</si>
  <si>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</si>
  <si>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</si>
  <si>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</si>
  <si>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</si>
  <si>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</si>
  <si>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</si>
  <si>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</si>
  <si>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</si>
  <si>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</si>
  <si>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</si>
  <si>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</si>
  <si>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</si>
  <si>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</si>
  <si>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</si>
  <si>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</si>
  <si>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</si>
  <si>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</si>
  <si>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</si>
  <si>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</si>
  <si>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</si>
  <si>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</si>
  <si>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</si>
  <si>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</si>
  <si>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</si>
  <si>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</si>
  <si>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</si>
  <si>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</si>
  <si>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</si>
  <si>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</si>
  <si>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</si>
  <si>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</si>
  <si>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</si>
  <si>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</si>
  <si>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</si>
  <si>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</si>
  <si>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</si>
  <si>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</si>
  <si>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</si>
  <si>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</si>
  <si>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</si>
  <si>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</si>
  <si>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</si>
  <si>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</si>
  <si>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</si>
  <si>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</si>
  <si>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</si>
  <si>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</si>
  <si>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</si>
  <si>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</si>
  <si>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</si>
  <si>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</si>
  <si>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</si>
  <si>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</si>
  <si>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</si>
  <si>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</si>
  <si>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</si>
  <si>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</si>
  <si>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</si>
  <si>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</si>
  <si>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</si>
  <si>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</si>
  <si>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</si>
  <si>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</si>
  <si>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</si>
  <si>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</si>
  <si>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</si>
  <si>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</si>
  <si>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</si>
  <si>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</si>
  <si>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</si>
  <si>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</si>
  <si>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</si>
  <si>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</si>
  <si>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</si>
  <si>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</si>
  <si>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</si>
  <si>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</si>
  <si>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</si>
  <si>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</si>
  <si>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</si>
  <si>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</si>
  <si>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</si>
  <si>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</si>
  <si>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</si>
  <si>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</si>
  <si>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</si>
  <si>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</si>
  <si>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</si>
  <si>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</si>
  <si>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</si>
  <si>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</si>
  <si>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</si>
  <si>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</si>
  <si>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</si>
  <si>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</si>
  <si>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</si>
  <si>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</si>
  <si>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</si>
  <si>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</si>
  <si>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</si>
  <si>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</si>
  <si>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</si>
  <si>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</si>
  <si>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</si>
  <si>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</si>
  <si>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</si>
  <si>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</si>
  <si>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</si>
  <si>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</si>
  <si>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</si>
  <si>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</si>
  <si>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</si>
  <si>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</si>
  <si>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</si>
  <si>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</si>
  <si>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</si>
  <si>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</si>
  <si>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</si>
  <si>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</si>
  <si>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</si>
  <si>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</si>
  <si>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</si>
  <si>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</si>
  <si>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</si>
  <si>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</si>
  <si>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</si>
  <si>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</si>
  <si>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</si>
  <si>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</si>
  <si>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</si>
  <si>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</si>
  <si>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</si>
  <si>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</si>
  <si>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</si>
  <si>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</si>
  <si>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</si>
  <si>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</si>
  <si>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</si>
  <si>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</si>
  <si>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</si>
  <si>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</si>
  <si>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</si>
  <si>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</si>
  <si>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</si>
  <si>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</si>
  <si>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</si>
  <si>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</si>
  <si>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</si>
  <si>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</si>
  <si>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</si>
  <si>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</si>
  <si>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</si>
  <si>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</si>
  <si>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</si>
  <si>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</si>
  <si>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</si>
  <si>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</si>
  <si>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</si>
  <si>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</si>
  <si>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</si>
  <si>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</si>
  <si>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</si>
  <si>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</si>
  <si>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</si>
  <si>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</si>
  <si>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</si>
  <si>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</si>
  <si>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</si>
  <si>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</si>
  <si>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</si>
  <si>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</si>
  <si>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</si>
  <si>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</si>
  <si>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</si>
  <si>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</si>
  <si>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</si>
  <si>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</si>
  <si>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</si>
  <si>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</si>
  <si>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</si>
  <si>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</si>
  <si>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</si>
  <si>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</si>
  <si>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</si>
  <si>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</si>
  <si>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</si>
  <si>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</si>
  <si>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</si>
  <si>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</si>
  <si>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</si>
  <si>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</si>
  <si>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</si>
  <si>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</si>
  <si>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</si>
  <si>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</si>
  <si>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</si>
  <si>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</si>
  <si>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</si>
  <si>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</si>
  <si>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</si>
  <si>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</si>
  <si>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</si>
  <si>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</si>
  <si>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</si>
  <si>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</si>
  <si>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</si>
  <si>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</si>
  <si>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</si>
  <si>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</si>
  <si>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</si>
  <si>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</si>
  <si>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</si>
  <si>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</si>
  <si>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</si>
  <si>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</si>
  <si>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</si>
  <si>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</si>
  <si>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</si>
  <si>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</si>
  <si>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</si>
  <si>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</si>
  <si>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</si>
  <si>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</si>
  <si>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</si>
  <si>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</si>
  <si>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</si>
  <si>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</si>
  <si>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</si>
  <si>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</si>
  <si>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</si>
  <si>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</si>
  <si>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</si>
  <si>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</si>
  <si>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</si>
  <si>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</si>
  <si>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</si>
  <si>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</si>
  <si>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</si>
  <si>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</si>
  <si>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</si>
  <si>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</si>
  <si>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</si>
  <si>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</si>
  <si>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</si>
  <si>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</si>
  <si>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</si>
  <si>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</si>
  <si>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</si>
  <si>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</si>
  <si>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</si>
  <si>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</si>
  <si>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</si>
  <si>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</si>
  <si>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</si>
  <si>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</si>
  <si>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</si>
  <si>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</si>
  <si>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</si>
  <si>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</si>
  <si>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</si>
  <si>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</si>
  <si>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</si>
  <si>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</si>
  <si>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</si>
  <si>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</si>
  <si>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</si>
  <si>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</si>
  <si>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</si>
  <si>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</si>
  <si>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</si>
  <si>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</si>
  <si>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</si>
  <si>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</si>
  <si>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</si>
  <si>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</si>
  <si>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</si>
  <si>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</si>
  <si>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</si>
  <si>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</si>
  <si>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</si>
  <si>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</si>
  <si>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</si>
  <si>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</si>
  <si>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</si>
  <si>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</si>
  <si>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</si>
  <si>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</si>
  <si>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</si>
  <si>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</si>
  <si>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</si>
  <si>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</si>
  <si>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</si>
  <si>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</si>
  <si>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</si>
  <si>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</si>
  <si>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</si>
  <si>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</si>
  <si>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</si>
  <si>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</si>
  <si>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</si>
  <si>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</si>
  <si>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</si>
  <si>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</si>
  <si>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</si>
  <si>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</si>
  <si>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</si>
  <si>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</si>
  <si>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</si>
  <si>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</si>
  <si>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</si>
  <si>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</si>
  <si>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</si>
  <si>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</si>
  <si>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</si>
  <si>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</si>
  <si>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</si>
  <si>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</si>
  <si>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</si>
  <si>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</si>
  <si>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</si>
  <si>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</si>
  <si>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</si>
  <si>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</si>
  <si>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</si>
  <si>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</si>
  <si>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</si>
  <si>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</si>
  <si>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</si>
  <si>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</si>
  <si>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</si>
  <si>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</si>
  <si>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</si>
  <si>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</si>
  <si>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</si>
  <si>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</si>
  <si>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</si>
  <si>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</si>
  <si>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</si>
  <si>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</si>
  <si>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</si>
  <si>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</si>
  <si>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</si>
  <si>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</si>
  <si>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</si>
  <si>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</si>
  <si>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</si>
  <si>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</si>
  <si>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</si>
  <si>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</si>
  <si>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</si>
  <si>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</si>
  <si>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</si>
  <si>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</si>
  <si>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</si>
  <si>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</si>
  <si>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</si>
  <si>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</si>
  <si>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</si>
  <si>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</si>
  <si>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</si>
  <si>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</si>
  <si>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</si>
  <si>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</si>
  <si>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</si>
  <si>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</si>
  <si>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</si>
  <si>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</si>
  <si>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</si>
  <si>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</si>
  <si>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</si>
  <si>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</si>
  <si>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</si>
  <si>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</si>
  <si>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</si>
  <si>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</si>
  <si>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</si>
  <si>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</si>
  <si>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</si>
  <si>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</si>
  <si>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</si>
  <si>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</si>
  <si>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</si>
  <si>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</si>
  <si>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</si>
  <si>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</si>
  <si>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</si>
  <si>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</si>
  <si>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</si>
  <si>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</si>
  <si>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</si>
  <si>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</si>
  <si>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</si>
  <si>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</si>
  <si>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</si>
  <si>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</si>
  <si>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</si>
  <si>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</si>
  <si>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</si>
  <si>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</si>
  <si>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</si>
  <si>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</si>
  <si>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</si>
  <si>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</si>
  <si>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</si>
  <si>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</si>
  <si>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</si>
  <si>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</si>
  <si>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</si>
  <si>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</si>
  <si>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</si>
  <si>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</si>
  <si>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</si>
  <si>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</si>
  <si>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</si>
  <si>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</si>
  <si>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</si>
  <si>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</si>
  <si>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</si>
  <si>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</si>
  <si>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</si>
  <si>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</si>
  <si>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</si>
  <si>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</si>
  <si>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</si>
  <si>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</si>
  <si>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</si>
  <si>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</si>
  <si>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</si>
  <si>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</si>
  <si>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</si>
  <si>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</si>
  <si>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</si>
  <si>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</si>
  <si>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</si>
  <si>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</si>
  <si>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</si>
  <si>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</si>
  <si>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</si>
  <si>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</si>
  <si>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</si>
  <si>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</si>
  <si>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</si>
  <si>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</si>
  <si>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</si>
  <si>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</si>
  <si>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</si>
  <si>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</si>
  <si>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</si>
  <si>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</si>
  <si>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</si>
  <si>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</si>
  <si>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</si>
  <si>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</si>
  <si>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</si>
  <si>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</si>
  <si>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</si>
  <si>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</si>
  <si>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</si>
  <si>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</si>
  <si>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</si>
  <si>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</si>
  <si>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</si>
  <si>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</si>
  <si>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</si>
  <si>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</si>
  <si>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</si>
  <si>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</si>
  <si>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</si>
  <si>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</si>
  <si>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</si>
  <si>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</si>
  <si>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</si>
  <si>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</si>
  <si>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</si>
  <si>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</si>
  <si>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</si>
  <si>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</si>
  <si>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</si>
  <si>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</si>
  <si>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</si>
  <si>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</si>
  <si>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</si>
  <si>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</si>
  <si>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</si>
  <si>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</si>
  <si>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</si>
  <si>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</si>
  <si>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</si>
  <si>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</si>
  <si>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</si>
  <si>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</si>
  <si>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</si>
  <si>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</si>
  <si>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</si>
  <si>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</si>
  <si>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</si>
  <si>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</si>
  <si>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</si>
  <si>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</si>
  <si>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</si>
  <si>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</si>
  <si>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</si>
  <si>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</si>
  <si>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</si>
  <si>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</si>
  <si>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</si>
  <si>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</si>
  <si>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</si>
  <si>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</si>
  <si>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</si>
  <si>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</si>
  <si>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</si>
  <si>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</si>
  <si>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</si>
  <si>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</si>
  <si>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</si>
  <si>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</si>
  <si>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</si>
  <si>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</si>
  <si>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</si>
  <si>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</si>
  <si>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</si>
  <si>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</si>
  <si>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</si>
  <si>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</si>
  <si>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</si>
  <si>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</si>
  <si>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</si>
  <si>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</si>
  <si>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</si>
  <si>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</si>
  <si>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</si>
  <si>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</si>
  <si>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</si>
  <si>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</si>
  <si>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</si>
  <si>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</si>
  <si>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</si>
  <si>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</si>
  <si>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</si>
  <si>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</si>
  <si>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</si>
  <si>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</si>
  <si>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</si>
  <si>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</si>
  <si>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</si>
  <si>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</si>
  <si>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</si>
  <si>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</si>
  <si>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</si>
  <si>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</si>
  <si>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</si>
  <si>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</si>
  <si>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</si>
  <si>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</si>
  <si>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</si>
  <si>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</si>
  <si>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</si>
  <si>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</si>
  <si>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</si>
  <si>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</si>
  <si>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</si>
  <si>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</si>
  <si>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</si>
  <si>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</si>
  <si>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</si>
  <si>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</si>
  <si>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</si>
  <si>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</si>
  <si>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</si>
  <si>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</si>
  <si>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</si>
  <si>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</si>
  <si>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</si>
  <si>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</si>
  <si>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</si>
  <si>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</si>
  <si>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</si>
  <si>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</si>
  <si>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</si>
  <si>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</si>
  <si>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</si>
  <si>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</si>
  <si>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</si>
  <si>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</si>
  <si>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</si>
  <si>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</si>
  <si>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</si>
  <si>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</si>
  <si>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</si>
  <si>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</si>
  <si>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</si>
  <si>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</si>
  <si>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</si>
  <si>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</si>
  <si>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</si>
  <si>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</si>
  <si>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</si>
  <si>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</si>
  <si>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</si>
  <si>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</si>
  <si>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</si>
  <si>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</si>
  <si>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</si>
  <si>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</si>
  <si>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</si>
  <si>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</si>
  <si>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</si>
  <si>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</si>
  <si>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</si>
  <si>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</si>
  <si>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</si>
  <si>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</si>
  <si>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</si>
  <si>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</si>
  <si>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</si>
  <si>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</si>
  <si>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</si>
  <si>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</si>
  <si>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</si>
  <si>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</si>
  <si>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</si>
  <si>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</si>
  <si>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</si>
  <si>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</si>
  <si>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</si>
  <si>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</si>
  <si>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</si>
  <si>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</si>
  <si>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</si>
  <si>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</si>
  <si>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</si>
  <si>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</si>
  <si>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</si>
  <si>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</si>
  <si>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</si>
  <si>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</si>
  <si>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</si>
  <si>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</si>
  <si>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</si>
  <si>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</si>
  <si>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</si>
  <si>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</si>
  <si>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</si>
  <si>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</si>
  <si>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</si>
  <si>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</si>
  <si>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</si>
  <si>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</si>
  <si>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</si>
  <si>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</si>
  <si>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</si>
  <si>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</si>
  <si>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</si>
  <si>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</si>
  <si>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</si>
  <si>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</si>
  <si>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</si>
  <si>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</si>
  <si>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</si>
  <si>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</si>
  <si>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</si>
  <si>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</si>
  <si>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</si>
  <si>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</si>
  <si>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</si>
  <si>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</si>
  <si>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</si>
  <si>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</si>
  <si>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</si>
  <si>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</si>
  <si>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</si>
  <si>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</si>
  <si>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</si>
  <si>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</si>
  <si>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</si>
  <si>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</si>
  <si>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</si>
  <si>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</si>
  <si>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</si>
  <si>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</si>
  <si>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</si>
  <si>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</si>
  <si>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</si>
  <si>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</si>
  <si>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</si>
  <si>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</si>
  <si>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</si>
  <si>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</si>
  <si>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</si>
  <si>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</si>
  <si>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</si>
  <si>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</si>
  <si>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</si>
  <si>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</si>
  <si>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</si>
  <si>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</si>
  <si>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</si>
  <si>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</si>
  <si>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</si>
  <si>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</si>
  <si>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</si>
  <si>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</si>
  <si>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</si>
  <si>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</si>
  <si>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</si>
  <si>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</si>
  <si>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</si>
  <si>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</si>
  <si>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</si>
  <si>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</si>
  <si>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</si>
  <si>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</si>
  <si>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</si>
  <si>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</si>
  <si>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</si>
  <si>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</si>
  <si>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</si>
  <si>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</si>
  <si>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</si>
  <si>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</si>
  <si>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</si>
  <si>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</si>
  <si>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</si>
  <si>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</si>
  <si>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</si>
  <si>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</si>
  <si>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</si>
  <si>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</si>
  <si>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</si>
  <si>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</si>
  <si>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</si>
  <si>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</si>
  <si>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</si>
  <si>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</si>
  <si>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</si>
  <si>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</si>
  <si>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</si>
  <si>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</si>
  <si>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</si>
  <si>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</si>
  <si>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</si>
  <si>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</si>
  <si>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</si>
  <si>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</si>
  <si>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</si>
  <si>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</si>
  <si>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</si>
  <si>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</si>
  <si>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</si>
  <si>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</si>
  <si>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</si>
  <si>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</si>
  <si>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</si>
  <si>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</si>
  <si>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</si>
  <si>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</si>
  <si>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</si>
  <si>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</si>
  <si>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</si>
  <si>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</si>
  <si>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</si>
  <si>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</si>
  <si>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</si>
  <si>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</si>
  <si>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</si>
  <si>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</si>
  <si>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</si>
  <si>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</si>
  <si>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</si>
  <si>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</si>
  <si>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</si>
  <si>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</si>
  <si>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</si>
  <si>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</si>
  <si>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</si>
  <si>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</si>
  <si>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</si>
  <si>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</si>
  <si>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</si>
  <si>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</si>
  <si>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</si>
  <si>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</si>
  <si>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</si>
  <si>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</si>
  <si>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</si>
  <si>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</si>
  <si>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</si>
  <si>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</si>
  <si>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</si>
  <si>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</si>
  <si>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</si>
  <si>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</si>
  <si>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</si>
  <si>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</si>
  <si>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</si>
  <si>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</si>
  <si>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</si>
  <si>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</si>
  <si>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</si>
  <si>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</si>
  <si>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</si>
  <si>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</si>
  <si>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</si>
  <si>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</si>
  <si>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</si>
  <si>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</si>
  <si>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</si>
  <si>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</si>
  <si>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</si>
  <si>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</si>
  <si>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</si>
  <si>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</si>
  <si>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</si>
  <si>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</si>
  <si>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</si>
  <si>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</si>
  <si>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</si>
  <si>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</si>
  <si>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</si>
  <si>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</si>
  <si>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</si>
  <si>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</si>
  <si>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</si>
  <si>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</si>
  <si>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</si>
  <si>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</si>
  <si>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</si>
  <si>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</si>
  <si>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</si>
  <si>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</si>
  <si>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</si>
  <si>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</si>
  <si>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</si>
  <si>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</si>
  <si>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</si>
  <si>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</si>
  <si>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</si>
  <si>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</si>
  <si>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</si>
  <si>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</si>
  <si>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</si>
  <si>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</si>
  <si>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</si>
  <si>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</si>
  <si>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</si>
  <si>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</si>
  <si>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</si>
  <si>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</si>
  <si>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</si>
  <si>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</si>
  <si>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</si>
  <si>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</si>
  <si>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</si>
  <si>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</si>
  <si>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</si>
  <si>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</si>
  <si>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</si>
  <si>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</si>
  <si>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</si>
  <si>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</si>
  <si>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</si>
  <si>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</si>
  <si>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</si>
  <si>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</si>
  <si>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</si>
  <si>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</si>
  <si>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</si>
  <si>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</si>
  <si>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</si>
  <si>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</si>
  <si>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</si>
  <si>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</si>
  <si>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</si>
  <si>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</si>
  <si>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</si>
  <si>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</si>
  <si>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</si>
  <si>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</si>
  <si>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</si>
  <si>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</si>
  <si>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</si>
  <si>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</si>
  <si>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</si>
  <si>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</si>
  <si>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</si>
  <si>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</si>
  <si>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</si>
  <si>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</si>
  <si>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</si>
  <si>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</si>
  <si>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</si>
  <si>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</si>
  <si>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</si>
  <si>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</si>
  <si>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</si>
  <si>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</si>
  <si>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</si>
  <si>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</si>
  <si>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</si>
  <si>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</si>
  <si>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</si>
  <si>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</si>
  <si>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</si>
  <si>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</si>
  <si>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</si>
  <si>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</si>
  <si>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</si>
  <si>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</si>
  <si>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</si>
  <si>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</si>
  <si>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</si>
  <si>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</si>
  <si>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</si>
  <si>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</si>
  <si>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</si>
  <si>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</si>
  <si>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</si>
  <si>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</si>
  <si>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</si>
  <si>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</si>
  <si>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</si>
  <si>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</si>
  <si>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</si>
  <si>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</si>
  <si>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</si>
  <si>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</si>
  <si>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</si>
  <si>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</si>
  <si>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</si>
  <si>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</si>
  <si>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</si>
  <si>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</si>
  <si>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</si>
  <si>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</si>
  <si>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</si>
  <si>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</si>
  <si>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</si>
  <si>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</si>
  <si>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</si>
  <si>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</si>
  <si>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</si>
  <si>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</si>
  <si>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</si>
  <si>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</si>
  <si>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</si>
  <si>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</si>
  <si>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</si>
  <si>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</si>
  <si>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</si>
  <si>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</si>
  <si>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</si>
  <si>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</si>
  <si>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</si>
  <si>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</si>
  <si>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</si>
  <si>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</si>
  <si>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</si>
  <si>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</si>
  <si>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</si>
  <si>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</si>
  <si>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</si>
  <si>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</si>
  <si>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</si>
  <si>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</si>
  <si>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</si>
  <si>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</si>
  <si>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</si>
  <si>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</si>
  <si>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</si>
  <si>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</si>
  <si>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</si>
  <si>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</si>
  <si>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</si>
  <si>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</si>
  <si>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</si>
  <si>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</si>
  <si>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</si>
  <si>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</si>
  <si>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</si>
  <si>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</si>
  <si>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</si>
  <si>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</si>
  <si>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</si>
  <si>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</si>
  <si>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</si>
  <si>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</si>
  <si>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</si>
  <si>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</si>
  <si>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</si>
  <si>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</si>
  <si>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</si>
  <si>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</si>
  <si>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</si>
  <si>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</si>
  <si>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</si>
  <si>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</si>
  <si>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</si>
  <si>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</si>
  <si>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</si>
  <si>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</si>
  <si>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</si>
  <si>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</si>
  <si>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</si>
  <si>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</si>
  <si>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</si>
  <si>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</si>
  <si>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</si>
  <si>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</si>
  <si>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</si>
  <si>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</si>
  <si>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</si>
  <si>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</si>
  <si>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</si>
  <si>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</si>
  <si>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</si>
  <si>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</si>
  <si>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</si>
  <si>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</si>
  <si>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</si>
  <si>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</si>
  <si>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</si>
  <si>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</si>
  <si>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</si>
  <si>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</si>
  <si>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</si>
  <si>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</si>
  <si>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</si>
  <si>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</si>
  <si>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</si>
  <si>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</si>
  <si>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</si>
  <si>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</si>
  <si>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</si>
  <si>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</si>
  <si>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</si>
  <si>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</si>
  <si>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</si>
  <si>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</si>
  <si>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</si>
  <si>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</si>
  <si>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</si>
  <si>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</si>
  <si>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</si>
  <si>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</si>
  <si>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</si>
  <si>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</si>
  <si>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</si>
  <si>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</si>
  <si>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</si>
  <si>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</si>
  <si>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</si>
  <si>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</si>
  <si>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</si>
  <si>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</si>
  <si>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</si>
  <si>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</si>
  <si>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</si>
  <si>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</si>
  <si>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</si>
  <si>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</si>
  <si>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</si>
  <si>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</si>
  <si>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</si>
  <si>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</si>
  <si>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</si>
  <si>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</si>
  <si>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</si>
  <si>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</si>
  <si>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</si>
  <si>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</si>
  <si>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</si>
  <si>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</si>
  <si>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</si>
  <si>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</si>
  <si>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</si>
  <si>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</si>
  <si>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</si>
  <si>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</si>
  <si>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</si>
  <si>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</si>
  <si>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</si>
  <si>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</si>
  <si>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</si>
  <si>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</si>
  <si>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</si>
  <si>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</si>
  <si>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</si>
  <si>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</si>
  <si>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</si>
  <si>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</si>
  <si>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</si>
  <si>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</si>
  <si>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</si>
  <si>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</si>
  <si>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</si>
  <si>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</si>
  <si>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</si>
  <si>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</si>
  <si>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</si>
  <si>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</si>
  <si>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</si>
  <si>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</si>
  <si>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</si>
  <si>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</si>
  <si>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</si>
  <si>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</si>
  <si>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</si>
  <si>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</si>
  <si>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</si>
  <si>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</si>
  <si>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</si>
  <si>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</si>
  <si>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</si>
  <si>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</si>
  <si>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</si>
  <si>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</si>
  <si>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</si>
  <si>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</si>
  <si>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</si>
  <si>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</si>
  <si>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</si>
  <si>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</si>
  <si>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</si>
  <si>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</si>
  <si>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</si>
  <si>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</si>
  <si>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</si>
  <si>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</si>
  <si>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</si>
  <si>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</si>
  <si>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</si>
  <si>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</si>
  <si>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</si>
  <si>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</si>
  <si>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</si>
  <si>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</si>
  <si>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</si>
  <si>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</si>
  <si>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</si>
  <si>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</si>
  <si>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</si>
  <si>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</si>
  <si>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</si>
  <si>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</si>
  <si>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</si>
  <si>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</si>
  <si>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</si>
  <si>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</si>
  <si>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</si>
  <si>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</si>
  <si>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</si>
  <si>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</si>
  <si>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</si>
  <si>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</si>
  <si>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</si>
  <si>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</si>
  <si>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</si>
  <si>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</si>
  <si>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</si>
  <si>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</si>
  <si>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</si>
  <si>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</si>
  <si>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</si>
  <si>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</si>
  <si>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</si>
  <si>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</si>
  <si>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</si>
  <si>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</si>
  <si>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</si>
  <si>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</si>
  <si>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</si>
  <si>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</si>
  <si>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</si>
  <si>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</si>
  <si>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</si>
  <si>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</si>
  <si>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</si>
  <si>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</si>
  <si>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</si>
  <si>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</si>
  <si>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</si>
  <si>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</si>
  <si>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</si>
  <si>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</si>
  <si>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</si>
  <si>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</si>
  <si>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</si>
  <si>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</si>
  <si>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</si>
  <si>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</si>
  <si>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</si>
  <si>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</si>
  <si>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</si>
  <si>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</si>
  <si>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</si>
  <si>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</si>
  <si>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</si>
  <si>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</si>
  <si>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</si>
  <si>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</si>
  <si>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</si>
  <si>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</si>
  <si>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</si>
  <si>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</si>
  <si>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</si>
  <si>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</si>
  <si>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</si>
  <si>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</si>
  <si>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</si>
  <si>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</si>
  <si>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</si>
  <si>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</si>
  <si>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</si>
  <si>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</si>
  <si>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</si>
  <si>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</si>
  <si>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</si>
  <si>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</si>
  <si>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</si>
  <si>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</si>
  <si>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</si>
  <si>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</si>
  <si>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</si>
  <si>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</si>
  <si>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</si>
  <si>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</si>
  <si>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</si>
  <si>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</si>
  <si>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</si>
  <si>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</si>
  <si>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</si>
  <si>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</si>
  <si>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</si>
  <si>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</si>
  <si>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</si>
  <si>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</si>
  <si>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</si>
  <si>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</si>
  <si>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</si>
  <si>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</si>
  <si>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</si>
  <si>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</si>
  <si>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</si>
  <si>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</si>
  <si>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</si>
  <si>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</si>
  <si>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</si>
  <si>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</si>
  <si>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</si>
  <si>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</si>
  <si>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</si>
  <si>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</si>
  <si>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</si>
  <si>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</si>
  <si>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</si>
  <si>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</si>
  <si>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</si>
  <si>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</si>
  <si>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</si>
  <si>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</si>
  <si>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</si>
  <si>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</si>
  <si>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</si>
  <si>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</si>
  <si>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</si>
  <si>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</si>
  <si>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</si>
  <si>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</si>
  <si>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</si>
  <si>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</si>
  <si>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</si>
  <si>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</si>
  <si>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</si>
  <si>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</si>
  <si>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</si>
  <si>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</si>
  <si>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</si>
  <si>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</si>
  <si>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</si>
  <si>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</si>
  <si>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</si>
  <si>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</si>
  <si>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</si>
  <si>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</si>
  <si>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</si>
  <si>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</si>
  <si>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</si>
  <si>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</si>
  <si>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</si>
  <si>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</si>
  <si>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</si>
  <si>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</si>
  <si>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</si>
  <si>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</si>
  <si>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</si>
  <si>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</si>
  <si>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</si>
  <si>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</si>
  <si>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</si>
  <si>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</si>
  <si>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</si>
  <si>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</si>
  <si>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</si>
  <si>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</si>
  <si>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</si>
  <si>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</si>
  <si>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</si>
  <si>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</si>
  <si>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</si>
  <si>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</si>
  <si>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</si>
  <si>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</si>
  <si>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</si>
  <si>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</si>
  <si>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</si>
  <si>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</si>
  <si>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</si>
  <si>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</si>
  <si>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</si>
  <si>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</si>
  <si>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</si>
  <si>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</si>
  <si>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</si>
  <si>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</si>
  <si>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</si>
  <si>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</si>
  <si>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</si>
  <si>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</si>
  <si>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</si>
  <si>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</si>
  <si>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</si>
  <si>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</si>
  <si>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</si>
  <si>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</si>
  <si>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</si>
  <si>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</si>
  <si>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</si>
  <si>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</si>
  <si>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</si>
  <si>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</si>
  <si>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</si>
  <si>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</si>
  <si>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</si>
  <si>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</si>
  <si>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</si>
  <si>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</si>
  <si>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</si>
  <si>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</si>
  <si>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</si>
  <si>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</si>
  <si>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</si>
  <si>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</si>
  <si>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</si>
  <si>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</si>
  <si>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</si>
  <si>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</si>
  <si>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</si>
  <si>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</si>
  <si>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</si>
  <si>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</si>
  <si>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</si>
  <si>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</si>
  <si>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</si>
  <si>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</si>
  <si>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</si>
  <si>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</si>
  <si>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</si>
  <si>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</si>
  <si>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</si>
  <si>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</si>
  <si>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</si>
  <si>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</si>
  <si>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</si>
  <si>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</si>
  <si>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</si>
  <si>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</si>
  <si>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</si>
  <si>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</si>
  <si>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</si>
  <si>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</si>
  <si>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</si>
  <si>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</si>
  <si>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</si>
  <si>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</si>
  <si>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</si>
  <si>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</si>
  <si>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</si>
  <si>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</si>
  <si>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</si>
  <si>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</si>
  <si>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</si>
  <si>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</si>
  <si>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</si>
  <si>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</si>
  <si>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</si>
  <si>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</si>
  <si>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</si>
  <si>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</si>
  <si>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</si>
  <si>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</si>
  <si>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</si>
  <si>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</si>
  <si>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</si>
  <si>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</si>
  <si>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</si>
  <si>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</si>
  <si>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</si>
  <si>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</si>
  <si>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</si>
  <si>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</si>
  <si>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</si>
  <si>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</si>
  <si>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</si>
  <si>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</si>
  <si>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</si>
  <si>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</si>
  <si>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</si>
  <si>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</si>
  <si>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</si>
  <si>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</si>
  <si>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</si>
  <si>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</si>
  <si>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</si>
  <si>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</si>
  <si>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</si>
  <si>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</si>
  <si>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</si>
  <si>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</si>
  <si>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</si>
  <si>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</si>
  <si>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</si>
  <si>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</si>
  <si>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</si>
  <si>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</si>
  <si>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</si>
  <si>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</si>
  <si>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</si>
  <si>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</si>
  <si>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</si>
  <si>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</si>
  <si>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</si>
  <si>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</si>
  <si>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</si>
  <si>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</si>
  <si>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</si>
  <si>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</si>
  <si>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</si>
  <si>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</si>
  <si>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</si>
  <si>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</si>
  <si>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</si>
  <si>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</si>
  <si>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</si>
  <si>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</si>
  <si>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</si>
  <si>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</si>
  <si>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</si>
  <si>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</si>
  <si>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</si>
  <si>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</si>
  <si>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</si>
  <si>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</si>
  <si>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</si>
  <si>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</si>
  <si>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</si>
  <si>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</si>
  <si>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</si>
  <si>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</si>
  <si>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</si>
  <si>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</si>
  <si>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</si>
  <si>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</si>
  <si>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</si>
  <si>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</si>
  <si>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</si>
  <si>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</si>
  <si>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</si>
  <si>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</si>
  <si>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</si>
  <si>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</si>
  <si>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</si>
  <si>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</si>
  <si>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</si>
  <si>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</si>
  <si>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</si>
  <si>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</si>
  <si>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</si>
  <si>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</si>
  <si>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</si>
  <si>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</si>
  <si>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</si>
  <si>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</si>
  <si>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</si>
  <si>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</si>
  <si>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</si>
  <si>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</si>
  <si>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</si>
  <si>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</si>
  <si>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</si>
  <si>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</si>
  <si>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</si>
  <si>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</si>
  <si>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</si>
  <si>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</si>
  <si>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</si>
  <si>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</si>
  <si>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</si>
  <si>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</si>
  <si>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</si>
  <si>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</si>
  <si>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</si>
  <si>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</si>
  <si>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</si>
  <si>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</si>
  <si>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</si>
  <si>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</si>
  <si>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</si>
  <si>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</si>
  <si>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</si>
  <si>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</si>
  <si>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</si>
  <si>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</si>
  <si>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</si>
  <si>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</si>
  <si>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</si>
  <si>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</si>
  <si>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</si>
  <si>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</si>
  <si>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</si>
  <si>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</si>
  <si>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</si>
  <si>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</si>
  <si>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</si>
  <si>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</si>
  <si>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</si>
  <si>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</si>
  <si>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</si>
  <si>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</si>
  <si>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</si>
  <si>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</si>
  <si>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</si>
  <si>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</si>
  <si>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</si>
  <si>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</si>
  <si>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</si>
  <si>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</si>
  <si>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</si>
  <si>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</si>
  <si>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</si>
  <si>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</si>
  <si>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</si>
  <si>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</si>
  <si>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</si>
  <si>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</si>
  <si>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</si>
  <si>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</si>
  <si>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</si>
  <si>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</si>
  <si>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</si>
  <si>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</si>
  <si>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</si>
  <si>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</si>
  <si>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</si>
  <si>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</si>
  <si>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</si>
  <si>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</si>
  <si>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</si>
  <si>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</si>
  <si>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</si>
  <si>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</si>
  <si>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</si>
  <si>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</si>
  <si>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</si>
  <si>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</si>
  <si>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</si>
  <si>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</si>
  <si>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</si>
  <si>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</si>
  <si>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</si>
  <si>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</si>
  <si>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</si>
  <si>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</si>
  <si>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</si>
  <si>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</si>
  <si>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</si>
  <si>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</si>
  <si>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</si>
  <si>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</si>
  <si>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</si>
  <si>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</si>
  <si>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</si>
  <si>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</si>
  <si>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</si>
  <si>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</si>
  <si>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</si>
  <si>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</si>
  <si>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</si>
  <si>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</si>
  <si>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</si>
  <si>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</si>
  <si>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</si>
  <si>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</si>
  <si>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</si>
  <si>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</si>
  <si>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</si>
  <si>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</si>
  <si>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</si>
  <si>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</si>
  <si>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</si>
  <si>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</si>
  <si>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</si>
  <si>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</si>
  <si>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</si>
  <si>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</si>
  <si>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</si>
  <si>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</si>
  <si>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</si>
  <si>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</si>
  <si>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</si>
  <si>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</si>
  <si>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</si>
  <si>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</si>
  <si>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</si>
  <si>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</si>
  <si>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</si>
  <si>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</si>
  <si>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</si>
  <si>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</si>
  <si>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</si>
  <si>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</si>
  <si>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</si>
  <si>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</si>
  <si>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</si>
  <si>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</si>
  <si>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</si>
  <si>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</si>
  <si>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</si>
  <si>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</si>
  <si>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</si>
  <si>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</si>
  <si>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</si>
  <si>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</si>
  <si>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</si>
  <si>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</si>
  <si>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</si>
  <si>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</si>
  <si>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</si>
  <si>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</si>
  <si>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</si>
  <si>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</si>
  <si>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</si>
  <si>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</si>
  <si>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</si>
  <si>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</si>
  <si>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</si>
  <si>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</si>
  <si>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</si>
  <si>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</si>
  <si>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</si>
  <si>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</si>
  <si>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</si>
  <si>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</si>
  <si>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</si>
  <si>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</si>
  <si>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</si>
  <si>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</si>
  <si>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</si>
  <si>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</si>
  <si>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</si>
  <si>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</si>
  <si>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</si>
  <si>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</si>
  <si>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</si>
  <si>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</si>
  <si>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</si>
  <si>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</si>
  <si>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</si>
  <si>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</si>
  <si>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</si>
  <si>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</si>
  <si>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</si>
  <si>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</si>
  <si>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</si>
  <si>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</si>
  <si>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</si>
  <si>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</si>
  <si>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</si>
  <si>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</si>
  <si>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</si>
  <si>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</si>
  <si>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</si>
  <si>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</si>
  <si>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</si>
  <si>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</si>
  <si>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</si>
  <si>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</si>
  <si>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</si>
  <si>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</si>
  <si>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</si>
  <si>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</si>
  <si>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</si>
  <si>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</si>
  <si>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</si>
  <si>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</si>
  <si>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</si>
  <si>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</si>
  <si>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</si>
  <si>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</si>
  <si>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</si>
  <si>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</si>
  <si>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</si>
  <si>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</si>
  <si>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</si>
  <si>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</si>
  <si>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</si>
  <si>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</si>
  <si>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</si>
  <si>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</si>
  <si>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</si>
  <si>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</si>
  <si>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</si>
  <si>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</si>
  <si>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</si>
  <si>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</si>
  <si>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</si>
  <si>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</si>
  <si>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</si>
  <si>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</si>
  <si>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</si>
  <si>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</si>
  <si>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</si>
  <si>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</si>
  <si>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</si>
  <si>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</si>
  <si>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</si>
  <si>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</si>
  <si>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</si>
  <si>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</si>
  <si>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</si>
  <si>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</si>
  <si>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</si>
  <si>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</si>
  <si>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</si>
  <si>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</si>
  <si>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</si>
  <si>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</si>
  <si>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</si>
  <si>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</si>
  <si>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</si>
  <si>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</si>
  <si>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</si>
  <si>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</si>
  <si>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</si>
  <si>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</si>
  <si>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</si>
  <si>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</si>
  <si>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</si>
  <si>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</si>
  <si>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</si>
  <si>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</si>
  <si>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</si>
  <si>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</si>
  <si>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</si>
  <si>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</si>
  <si>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</si>
  <si>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</si>
  <si>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</si>
  <si>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</si>
  <si>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</si>
  <si>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</si>
  <si>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</si>
  <si>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</si>
  <si>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</si>
  <si>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</si>
  <si>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</si>
  <si>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</si>
  <si>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</si>
  <si>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</si>
  <si>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</si>
  <si>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</si>
  <si>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</si>
  <si>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</si>
  <si>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</si>
  <si>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</si>
  <si>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</si>
  <si>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</si>
  <si>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</si>
  <si>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</si>
  <si>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</si>
  <si>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</si>
  <si>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</si>
  <si>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</si>
  <si>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</si>
  <si>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</si>
  <si>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</si>
  <si>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</si>
  <si>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</si>
  <si>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</si>
  <si>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</si>
  <si>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</si>
  <si>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</si>
  <si>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</si>
  <si>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</si>
  <si>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</si>
  <si>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</si>
  <si>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</si>
  <si>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</si>
  <si>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</si>
  <si>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</si>
  <si>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</si>
  <si>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</si>
  <si>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</si>
  <si>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</si>
  <si>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</si>
  <si>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</si>
  <si>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</si>
  <si>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</si>
  <si>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</si>
  <si>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</si>
  <si>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</si>
  <si>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</si>
  <si>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</si>
  <si>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</si>
  <si>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</si>
  <si>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</si>
  <si>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</si>
  <si>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</si>
  <si>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</si>
  <si>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</si>
  <si>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</si>
  <si>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</si>
  <si>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</si>
  <si>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</si>
  <si>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</si>
  <si>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</si>
  <si>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</si>
  <si>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</si>
  <si>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</si>
  <si>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</si>
  <si>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</si>
  <si>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</si>
  <si>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</si>
  <si>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</si>
  <si>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</si>
  <si>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</si>
  <si>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</si>
  <si>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</si>
  <si>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</si>
  <si>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</si>
  <si>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</si>
  <si>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</si>
  <si>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</si>
  <si>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</si>
  <si>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</si>
  <si>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</si>
  <si>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</si>
  <si>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</si>
  <si>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</si>
  <si>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</si>
  <si>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</si>
  <si>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</si>
  <si>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</si>
  <si>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</si>
  <si>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</si>
  <si>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</si>
  <si>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</si>
  <si>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</si>
  <si>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</si>
  <si>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</si>
  <si>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</si>
  <si>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</si>
  <si>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</si>
  <si>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</si>
  <si>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</si>
  <si>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</si>
  <si>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</si>
  <si>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</si>
  <si>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</si>
  <si>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</si>
  <si>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</si>
  <si>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</si>
  <si>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</si>
  <si>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</si>
  <si>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</si>
  <si>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</si>
  <si>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</si>
  <si>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</si>
  <si>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</si>
  <si>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</si>
  <si>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</si>
  <si>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</si>
  <si>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</si>
  <si>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</si>
  <si>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</si>
  <si>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</si>
  <si>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</si>
  <si>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</si>
  <si>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</si>
  <si>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</si>
  <si>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</si>
  <si>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</si>
  <si>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</si>
  <si>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</si>
  <si>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</si>
  <si>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</si>
  <si>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</si>
  <si>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</si>
  <si>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</si>
  <si>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</si>
  <si>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</si>
  <si>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</si>
  <si>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</si>
  <si>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</si>
  <si>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</si>
  <si>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</si>
  <si>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</si>
  <si>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</si>
  <si>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</si>
  <si>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</si>
  <si>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</si>
  <si>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</si>
  <si>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</si>
  <si>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</si>
  <si>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</si>
  <si>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</si>
  <si>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</si>
  <si>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</si>
  <si>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</si>
  <si>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</si>
  <si>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</si>
  <si>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</si>
  <si>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</si>
  <si>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</si>
  <si>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</si>
  <si>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</si>
  <si>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</si>
  <si>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</si>
  <si>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</si>
  <si>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</si>
  <si>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</si>
  <si>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</si>
  <si>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</si>
  <si>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</si>
  <si>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</si>
  <si>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</si>
  <si>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</si>
  <si>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</si>
  <si>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</si>
  <si>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</si>
  <si>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</si>
  <si>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</si>
  <si>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</si>
  <si>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</si>
  <si>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</si>
  <si>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</si>
  <si>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</si>
  <si>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</si>
  <si>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</si>
  <si>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</si>
  <si>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</si>
  <si>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</si>
  <si>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</si>
  <si>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</si>
  <si>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</si>
  <si>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</si>
  <si>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</si>
  <si>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</si>
  <si>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</si>
  <si>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</si>
  <si>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</si>
  <si>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</si>
  <si>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</si>
  <si>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</si>
  <si>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</si>
  <si>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</si>
  <si>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</si>
  <si>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</si>
  <si>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</si>
  <si>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</si>
  <si>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</si>
  <si>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</si>
  <si>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</si>
  <si>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</si>
  <si>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</si>
  <si>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</si>
  <si>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</si>
  <si>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</si>
  <si>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</si>
  <si>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</si>
  <si>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</si>
  <si>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</si>
  <si>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</si>
  <si>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</si>
  <si>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</si>
  <si>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</si>
  <si>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</si>
  <si>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</si>
  <si>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</si>
  <si>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</si>
  <si>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</si>
  <si>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</si>
  <si>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</si>
  <si>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</si>
  <si>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</si>
  <si>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</si>
  <si>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</si>
  <si>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</si>
  <si>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</si>
  <si>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</si>
  <si>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</si>
  <si>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</si>
  <si>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</si>
  <si>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</si>
  <si>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</si>
  <si>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</si>
  <si>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</si>
  <si>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</si>
  <si>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</si>
  <si>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</si>
  <si>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</si>
  <si>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</si>
  <si>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</si>
  <si>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</si>
  <si>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</si>
  <si>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</si>
  <si>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</si>
  <si>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</si>
  <si>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</si>
  <si>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</si>
  <si>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</si>
  <si>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</si>
  <si>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</si>
  <si>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</si>
  <si>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</si>
  <si>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</si>
  <si>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</si>
  <si>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</si>
  <si>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</si>
  <si>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</si>
  <si>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</si>
  <si>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</si>
  <si>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</si>
  <si>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</si>
  <si>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</si>
  <si>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</si>
  <si>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</si>
  <si>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</si>
  <si>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</si>
  <si>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</si>
  <si>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</si>
  <si>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</si>
  <si>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</si>
  <si>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</si>
  <si>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</si>
  <si>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</si>
  <si>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</si>
  <si>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</si>
  <si>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</si>
  <si>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</si>
  <si>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</si>
  <si>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</si>
  <si>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</si>
  <si>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</si>
  <si>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</si>
  <si>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</si>
  <si>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</si>
  <si>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</si>
  <si>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</si>
  <si>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</si>
  <si>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</si>
  <si>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</si>
  <si>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</si>
  <si>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</si>
  <si>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</si>
  <si>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</si>
  <si>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</si>
  <si>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</si>
  <si>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</si>
  <si>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</si>
  <si>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</si>
  <si>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</si>
  <si>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</si>
  <si>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</si>
  <si>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</si>
  <si>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</si>
  <si>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</si>
  <si>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</si>
  <si>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</si>
  <si>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</si>
  <si>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</si>
  <si>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</si>
  <si>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</si>
  <si>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</si>
  <si>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</si>
  <si>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</si>
  <si>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</si>
  <si>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</si>
  <si>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</si>
  <si>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</si>
  <si>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</si>
  <si>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</si>
  <si>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</si>
  <si>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</si>
  <si>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</si>
  <si>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</si>
  <si>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</si>
  <si>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</si>
  <si>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</si>
  <si>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</si>
  <si>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</si>
  <si>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</si>
  <si>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</si>
  <si>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</si>
  <si>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</si>
  <si>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</si>
  <si>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</si>
  <si>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</si>
  <si>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</si>
  <si>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</si>
  <si>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</si>
  <si>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</si>
  <si>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</si>
  <si>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</si>
  <si>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</si>
  <si>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</si>
  <si>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</si>
  <si>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</si>
  <si>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</si>
  <si>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</si>
  <si>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</si>
  <si>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</si>
  <si>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</si>
  <si>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</si>
  <si>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</si>
  <si>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</si>
  <si>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</si>
  <si>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</si>
  <si>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</si>
  <si>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</si>
  <si>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</si>
  <si>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</si>
  <si>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</si>
  <si>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</si>
  <si>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</si>
  <si>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</si>
  <si>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</si>
  <si>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</si>
  <si>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</si>
  <si>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</si>
  <si>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</si>
  <si>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</si>
  <si>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</si>
  <si>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</si>
  <si>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</si>
  <si>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</si>
  <si>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</si>
  <si>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</si>
  <si>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</si>
  <si>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</si>
  <si>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</si>
  <si>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</si>
  <si>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</si>
  <si>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</si>
  <si>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</si>
  <si>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</si>
  <si>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</si>
  <si>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</si>
  <si>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</si>
  <si>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</si>
  <si>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</si>
  <si>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</si>
  <si>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</si>
  <si>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</si>
  <si>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</si>
  <si>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</si>
  <si>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</si>
  <si>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</si>
  <si>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</si>
  <si>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</si>
  <si>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</si>
  <si>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</si>
  <si>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</si>
  <si>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</si>
  <si>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</si>
  <si>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</si>
  <si>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</si>
  <si>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</si>
  <si>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</si>
  <si>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</si>
  <si>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</si>
  <si>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</si>
  <si>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</si>
  <si>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</si>
  <si>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</si>
  <si>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</si>
  <si>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</si>
  <si>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</si>
  <si>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</si>
  <si>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</si>
  <si>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</si>
  <si>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</si>
  <si>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</si>
  <si>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</si>
  <si>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</si>
  <si>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</si>
  <si>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</si>
  <si>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</si>
  <si>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</si>
  <si>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</si>
  <si>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</si>
  <si>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</si>
  <si>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</si>
  <si>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</si>
  <si>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</si>
  <si>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</si>
  <si>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</si>
  <si>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</si>
  <si>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</si>
  <si>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</si>
  <si>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</si>
  <si>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</si>
  <si>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</si>
  <si>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</si>
  <si>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</si>
  <si>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</si>
  <si>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</si>
  <si>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</si>
  <si>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</si>
  <si>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</si>
  <si>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</si>
  <si>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</si>
  <si>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</si>
  <si>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</si>
  <si>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</si>
  <si>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</si>
  <si>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</si>
  <si>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</si>
  <si>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</si>
  <si>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</si>
  <si>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</si>
  <si>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</si>
  <si>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</si>
  <si>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</si>
  <si>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</si>
  <si>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</si>
  <si>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</si>
  <si>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</si>
  <si>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</si>
  <si>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</si>
  <si>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</si>
  <si>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</si>
  <si>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</si>
  <si>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</si>
  <si>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</si>
  <si>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</si>
  <si>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</si>
  <si>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</si>
  <si>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</si>
  <si>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</si>
  <si>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</si>
  <si>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</si>
  <si>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</si>
  <si>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</si>
  <si>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</si>
  <si>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</si>
  <si>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</si>
  <si>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</si>
  <si>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</si>
  <si>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</si>
  <si>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</si>
  <si>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</si>
  <si>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</si>
  <si>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</si>
  <si>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</si>
  <si>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</si>
  <si>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</si>
  <si>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</si>
  <si>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</si>
  <si>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</si>
  <si>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</si>
  <si>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</si>
  <si>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</si>
  <si>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</si>
  <si>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</si>
  <si>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</si>
  <si>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</si>
  <si>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</si>
  <si>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</si>
  <si>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</si>
  <si>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</si>
  <si>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</si>
  <si>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</si>
  <si>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</si>
  <si>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</si>
  <si>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</si>
  <si>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</si>
  <si>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</si>
  <si>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</si>
  <si>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</si>
  <si>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</si>
  <si>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</si>
  <si>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</si>
  <si>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</si>
  <si>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</si>
  <si>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</si>
  <si>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</si>
  <si>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</si>
  <si>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</si>
  <si>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</si>
  <si>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</si>
  <si>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</si>
  <si>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</si>
  <si>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</si>
  <si>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</si>
  <si>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</si>
  <si>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</si>
  <si>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</si>
  <si>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</si>
  <si>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</si>
  <si>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</si>
  <si>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</si>
  <si>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</si>
  <si>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</si>
  <si>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</si>
  <si>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</si>
  <si>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</si>
  <si>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</si>
  <si>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</si>
  <si>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</si>
  <si>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</si>
  <si>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</si>
  <si>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</si>
  <si>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</si>
  <si>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</si>
  <si>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</si>
  <si>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</si>
  <si>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</si>
  <si>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</si>
  <si>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</si>
  <si>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</si>
  <si>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</si>
  <si>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</si>
  <si>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</si>
  <si>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</si>
  <si>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</si>
  <si>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</si>
  <si>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</si>
  <si>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</si>
  <si>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</si>
  <si>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</si>
  <si>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</si>
  <si>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</si>
  <si>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</si>
  <si>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</si>
  <si>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</si>
  <si>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</si>
  <si>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</si>
  <si>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</si>
  <si>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</si>
  <si>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</si>
  <si>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</si>
  <si>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</si>
  <si>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</si>
  <si>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</si>
  <si>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</si>
  <si>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</si>
  <si>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</si>
  <si>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</si>
  <si>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</si>
  <si>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</si>
  <si>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</si>
  <si>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</si>
  <si>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</si>
  <si>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</si>
  <si>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</si>
  <si>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</si>
  <si>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</si>
  <si>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</si>
  <si>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</si>
  <si>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</si>
  <si>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</si>
  <si>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</si>
  <si>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</si>
  <si>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</si>
  <si>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</si>
  <si>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</si>
  <si>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</si>
  <si>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</si>
  <si>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</si>
  <si>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</si>
  <si>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</si>
  <si>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</si>
  <si>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</si>
  <si>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</si>
  <si>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</si>
  <si>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</si>
  <si>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</si>
  <si>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</si>
  <si>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</si>
  <si>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</si>
  <si>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</si>
  <si>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</si>
  <si>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</si>
  <si>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</si>
  <si>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</si>
  <si>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</si>
  <si>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</si>
  <si>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</si>
  <si>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</si>
  <si>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</si>
  <si>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</si>
  <si>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</si>
  <si>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</si>
  <si>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</si>
  <si>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</si>
  <si>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</si>
  <si>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</si>
  <si>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</si>
  <si>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</si>
  <si>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</si>
  <si>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</si>
  <si>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</si>
  <si>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</si>
  <si>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</si>
  <si>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</si>
  <si>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</si>
  <si>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</si>
  <si>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</si>
  <si>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</si>
  <si>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</si>
  <si>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</si>
  <si>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</si>
  <si>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</si>
  <si>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</si>
  <si>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</si>
  <si>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</si>
  <si>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</si>
  <si>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</si>
  <si>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</si>
  <si>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</si>
  <si>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</si>
  <si>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</si>
  <si>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</si>
  <si>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</si>
  <si>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</si>
  <si>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</si>
  <si>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</si>
  <si>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</si>
  <si>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</si>
  <si>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</si>
  <si>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</si>
  <si>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</si>
  <si>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</si>
  <si>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</si>
  <si>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</si>
  <si>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</si>
  <si>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</si>
  <si>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</si>
  <si>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</si>
  <si>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</si>
  <si>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</si>
  <si>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</si>
  <si>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</si>
  <si>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</si>
  <si>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</si>
  <si>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</si>
  <si>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</si>
  <si>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</si>
  <si>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</si>
  <si>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</si>
  <si>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</si>
  <si>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</si>
  <si>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</si>
  <si>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</si>
  <si>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</si>
  <si>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</si>
  <si>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</si>
  <si>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</si>
  <si>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</si>
  <si>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</si>
  <si>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</si>
  <si>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</si>
  <si>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</si>
  <si>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</si>
  <si>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</si>
  <si>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</si>
  <si>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</si>
  <si>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</si>
  <si>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</si>
  <si>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</si>
  <si>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</si>
  <si>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</si>
  <si>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</si>
  <si>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</si>
  <si>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</si>
  <si>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</si>
  <si>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</si>
  <si>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</si>
  <si>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</si>
  <si>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</si>
  <si>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</si>
  <si>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</si>
  <si>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</si>
  <si>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</si>
  <si>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</si>
  <si>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</si>
  <si>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</si>
  <si>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</si>
  <si>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</si>
  <si>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</si>
  <si>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</si>
  <si>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</si>
  <si>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</si>
  <si>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</si>
  <si>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</si>
  <si>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</si>
  <si>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</si>
  <si>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</si>
  <si>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</si>
  <si>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</si>
  <si>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</si>
  <si>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</si>
  <si>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</si>
  <si>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</si>
  <si>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</si>
  <si>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</si>
  <si>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</si>
  <si>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</si>
  <si>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</si>
  <si>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</si>
  <si>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</si>
  <si>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</si>
  <si>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</si>
  <si>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</si>
  <si>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</si>
  <si>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</si>
  <si>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</si>
  <si>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</si>
  <si>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</si>
  <si>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</si>
  <si>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</si>
  <si>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</si>
  <si>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</si>
  <si>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</si>
  <si>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</si>
  <si>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</si>
  <si>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</si>
  <si>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</si>
  <si>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</si>
  <si>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</si>
  <si>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</si>
  <si>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</si>
  <si>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</si>
  <si>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</si>
  <si>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</si>
  <si>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</si>
  <si>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</si>
  <si>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</si>
  <si>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</si>
  <si>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</si>
  <si>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</si>
  <si>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</si>
  <si>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</si>
  <si>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</si>
  <si>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</si>
  <si>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</si>
  <si>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</si>
  <si>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</si>
  <si>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</si>
  <si>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</si>
  <si>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</si>
  <si>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</si>
  <si>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</si>
  <si>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</si>
  <si>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</si>
  <si>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</si>
  <si>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</si>
  <si>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</si>
  <si>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</si>
  <si>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</si>
  <si>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</si>
  <si>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</si>
  <si>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</si>
  <si>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</si>
  <si>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</si>
  <si>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</si>
  <si>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</si>
  <si>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</si>
  <si>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</si>
  <si>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</si>
  <si>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</si>
  <si>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</si>
  <si>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</si>
  <si>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</si>
  <si>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</si>
  <si>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</si>
  <si>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</si>
  <si>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</si>
  <si>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</si>
  <si>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</si>
  <si>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</si>
  <si>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</si>
  <si>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</si>
  <si>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</si>
  <si>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</si>
  <si>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</si>
  <si>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</si>
  <si>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</si>
  <si>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</si>
  <si>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</si>
  <si>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</si>
  <si>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</si>
  <si>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</si>
  <si>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</si>
  <si>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</si>
  <si>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</si>
  <si>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</si>
  <si>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</si>
  <si>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</si>
  <si>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</si>
  <si>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</si>
  <si>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</si>
  <si>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</si>
  <si>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</si>
  <si>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</si>
  <si>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</si>
  <si>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</si>
  <si>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</si>
  <si>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</si>
  <si>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</si>
  <si>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</si>
  <si>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</si>
  <si>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</si>
  <si>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</si>
  <si>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</si>
  <si>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</si>
  <si>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</si>
  <si>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</si>
  <si>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</si>
  <si>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</si>
  <si>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</si>
  <si>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</si>
  <si>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</si>
  <si>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</si>
  <si>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</si>
  <si>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</si>
  <si>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</si>
  <si>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</si>
  <si>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</si>
  <si>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</si>
  <si>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</si>
  <si>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</si>
  <si>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</si>
  <si>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</si>
  <si>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</si>
  <si>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</si>
  <si>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</si>
  <si>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</si>
  <si>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</si>
  <si>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</si>
  <si>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</si>
  <si>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</si>
  <si>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</si>
  <si>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</si>
  <si>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</si>
  <si>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</si>
  <si>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</si>
  <si>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</si>
  <si>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</si>
  <si>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</si>
  <si>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</si>
  <si>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</si>
  <si>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</si>
  <si>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</si>
  <si>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</si>
  <si>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</si>
  <si>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</si>
  <si>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</si>
  <si>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</si>
  <si>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</si>
  <si>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</si>
  <si>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</si>
  <si>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</si>
  <si>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</si>
  <si>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</si>
  <si>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</si>
  <si>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</si>
  <si>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</si>
  <si>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</si>
  <si>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</si>
  <si>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</si>
  <si>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</si>
  <si>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</si>
  <si>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</si>
  <si>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</si>
  <si>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</si>
  <si>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</si>
  <si>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</si>
  <si>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</si>
  <si>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</si>
  <si>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</si>
  <si>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</si>
  <si>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</si>
  <si>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</si>
  <si>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</si>
  <si>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</si>
  <si>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</si>
  <si>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</si>
  <si>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</si>
  <si>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</si>
  <si>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</si>
  <si>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</si>
  <si>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</si>
  <si>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</si>
  <si>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</si>
  <si>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</si>
  <si>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</si>
  <si>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</si>
  <si>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</si>
  <si>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</si>
  <si>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</si>
  <si>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</si>
  <si>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</si>
  <si>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</si>
  <si>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</si>
  <si>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</si>
  <si>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</si>
  <si>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</si>
  <si>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</si>
  <si>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</si>
  <si>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</si>
  <si>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</si>
  <si>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</si>
  <si>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</si>
  <si>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</si>
  <si>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</si>
  <si>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</si>
  <si>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</si>
  <si>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</si>
  <si>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</si>
  <si>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</si>
  <si>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</si>
  <si>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</si>
  <si>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</si>
  <si>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</si>
  <si>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</si>
  <si>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</si>
  <si>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</si>
  <si>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</si>
  <si>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</si>
  <si>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</si>
  <si>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</si>
  <si>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</si>
  <si>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</si>
  <si>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</si>
  <si>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</si>
  <si>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</si>
  <si>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</si>
  <si>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</si>
  <si>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</si>
  <si>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</si>
  <si>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</si>
  <si>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</si>
  <si>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</si>
  <si>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</si>
  <si>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</si>
  <si>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</si>
  <si>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</si>
  <si>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</si>
  <si>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</si>
  <si>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</si>
  <si>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</si>
  <si>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</si>
  <si>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</si>
  <si>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</si>
  <si>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</si>
  <si>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</si>
  <si>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</si>
  <si>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</si>
  <si>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</si>
  <si>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</si>
  <si>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</si>
  <si>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</si>
  <si>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</si>
  <si>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</si>
  <si>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</si>
  <si>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</si>
  <si>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</si>
  <si>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</si>
  <si>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</si>
  <si>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</si>
  <si>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</si>
  <si>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</si>
  <si>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</si>
  <si>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</si>
  <si>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</si>
  <si>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</si>
  <si>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</si>
  <si>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</si>
  <si>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</si>
  <si>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</si>
  <si>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</si>
  <si>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</si>
  <si>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</si>
  <si>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</si>
  <si>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</si>
  <si>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</si>
  <si>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</si>
  <si>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</si>
  <si>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</si>
  <si>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</si>
  <si>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</si>
  <si>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</si>
  <si>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</si>
  <si>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</si>
  <si>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</si>
  <si>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</si>
  <si>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</si>
  <si>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</si>
  <si>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</si>
  <si>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</si>
  <si>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</si>
  <si>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</si>
  <si>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</si>
  <si>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</si>
  <si>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</si>
  <si>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</si>
  <si>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</si>
  <si>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</si>
  <si>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</si>
  <si>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</si>
  <si>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</si>
  <si>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</si>
  <si>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</si>
  <si>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</si>
  <si>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</si>
  <si>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</si>
  <si>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</si>
  <si>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</si>
  <si>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</si>
  <si>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</si>
  <si>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</si>
  <si>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</si>
  <si>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</si>
  <si>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</si>
  <si>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</si>
  <si>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</si>
  <si>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</si>
  <si>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</si>
  <si>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</si>
  <si>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</si>
  <si>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</si>
  <si>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</si>
  <si>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</si>
  <si>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</si>
  <si>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</si>
  <si>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</si>
  <si>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</si>
  <si>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</si>
  <si>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</si>
  <si>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</si>
  <si>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</si>
  <si>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</si>
  <si>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</si>
  <si>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</si>
  <si>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</si>
  <si>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</si>
  <si>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</si>
  <si>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</si>
  <si>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</si>
  <si>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</si>
  <si>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</si>
  <si>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</si>
  <si>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</si>
  <si>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</si>
  <si>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</si>
  <si>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</si>
  <si>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</si>
  <si>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</si>
  <si>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</si>
  <si>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</si>
  <si>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</si>
  <si>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</si>
  <si>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</si>
  <si>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</si>
  <si>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</si>
  <si>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</si>
  <si>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</si>
  <si>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</si>
  <si>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</si>
  <si>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</si>
  <si>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</si>
  <si>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</si>
  <si>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</si>
  <si>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</si>
  <si>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</si>
  <si>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</si>
  <si>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</si>
  <si>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</si>
  <si>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</si>
  <si>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</si>
  <si>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</si>
  <si>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</si>
  <si>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</si>
  <si>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</si>
  <si>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</si>
  <si>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</si>
  <si>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</si>
  <si>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</si>
  <si>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</si>
  <si>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</si>
  <si>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</si>
  <si>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</si>
  <si>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EM Team on the way ETA: 30 Mins</t>
  </si>
  <si>
    <t>SCECO Blackout Team dispatched to HAJJ area and checking one by one</t>
  </si>
  <si>
    <t>TT-20251103-00390 // NA</t>
  </si>
  <si>
    <t xml:space="preserve">ETA 75  mins </t>
  </si>
  <si>
    <t>PCM-20251103-00001435</t>
  </si>
  <si>
    <t xml:space="preserve">ETA 70 mins </t>
  </si>
  <si>
    <t>PCM-20251103-00001493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</si>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</sst>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8" fillId="8"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7" dataDxfId="156" headerRowBorderDxfId="154" tableBorderDxfId="155" totalsRowBorderDxfId="153">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301.77312037037336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45964.721546296299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45964.721546296299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45964.721546296299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45964.721546296299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45964.721546296299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45964.721546296299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45964.721546296299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45964.721546296299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45964.721546296299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45964.721546296299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45964.721546296299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45964.721546296299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45964.721546296299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45964.721546296299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45964.721546296299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45964.721546296299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45964.721546296299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45964.721546296299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45964.721546296299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45964.721546296299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45964.721546296299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45964.721546296299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45964.721546296299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45964.721546296299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45964.721546296299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45964.721546296299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45964.721546296299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45964.721546296299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45964.721546296299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45964.721546296299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45964.721546296299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45964.721546296299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45964.721546296299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45964.721546296299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45964.721546296299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45964.721546296299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45964.721546296299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45964.721546296299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45964.721546296299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45964.721546296299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45964.721546296299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45964.721546296299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45964.721546296299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45964.721546296299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45964.721546296299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45964.721546296299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45964.721546296299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45964.721546296299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45964.721546296299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45964.721546296299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45964.721546296299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45964.721546296299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45964.721546296299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45964.721546296299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45964.721546296299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45964.721546296299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45964.721546296299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45964.721546296299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45964.721546296299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45964.721546296299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45964.721546296299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45964.721546296299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45964.721546296299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45964.721546296299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45964.721546296299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45964.721546296299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45964.721546296299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45964.721546296299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45964.721546296299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45964.721546296299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45964.721546296299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45964.721546296299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45964.721546296299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45964.721546296299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45964.721546296299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45964.721546296299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45964.721546296299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45964.721546296299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45964.721546296299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45964.721546296299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45964.721546296299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45964.721546296299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45964.721546296299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45964.721546296299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45964.721546296299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45964.721546296299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45964.721546296299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45964.721546296299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45964.721546296299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45964.721546296299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45964.721546296299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45964.721546296299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45964.721546296299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45964.721546296299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45964.721546296299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45964.721546296299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45964.721546296299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45964.721546296299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45964.721546296299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45964.721546296299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45964.721546296299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45964.721546296299</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45964.721546296299</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8A384977-5F66-4313-9C7F-71C1CD146A69}"/>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tabSelected="1"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139.72170833333803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5.9794629629686824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24960</v>
      </c>
      <c r="E5" s="113"/>
      <c r="F5" s="114"/>
      <c r="G5" s="115">
        <f ca="1">IFERROR(NOW()-F5,"-")</f>
        <v>45964.721546296299</v>
      </c>
      <c r="H5" s="114"/>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45964.721546296299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45964.721546296299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45964.721546296299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45964.721546296299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45964.721546296299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45964.721546296299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45964.721546296299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45964.721546296299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45964.721546296299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45964.721546296299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45964.721546296299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45964.721546296299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45964.721546296299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45964.721546296299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45964.721546296299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45964.721546296299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45964.721546296299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45964.721546296299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45964.721546296299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45964.721546296299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45964.721546296299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45964.721546296299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45964.721546296299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45964.721546296299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45964.721546296299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45964.721546296299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45964.721546296299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45964.721546296299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45964.721546296299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45964.721546296299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45964.721546296299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45964.721546296299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45964.721546296299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45964.721546296299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45964.721546296299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45964.721546296299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45964.721546296299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45964.721546296299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45964.721546296299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45964.721546296299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45964.721546296299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45964.721546296299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45964.721546296299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45964.721546296299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45964.721546296299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45964.721546296299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45964.721546296299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45964.721546296299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45964.721546296299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45964.721546296299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45964.721546296299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45964.721546296299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45964.721546296299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45964.721546296299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45964.721546296299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45964.721546296299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45964.721546296299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45964.721546296299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45964.721546296299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45964.721546296299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45964.721546296299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45964.721546296299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45964.721546296299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45964.721546296299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45964.721546296299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45964.721546296299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45964.721546296299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45964.721546296299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45964.721546296299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45964.721546296299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45964.721546296299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45964.721546296299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45964.721546296299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45964.721546296299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45964.721546296299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45964.721546296299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45964.721546296299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45964.721546296299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45964.721546296299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45964.721546296299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45964.721546296299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45964.721546296299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45964.721546296299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45964.721546296299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45964.721546296299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45964.721546296299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45964.721546296299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45964.721546296299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45964.721546296299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45964.721546296299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45964.721546296299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45964.721546296299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45964.721546296299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45964.721546296299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45964.721546296299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45964.721546296299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45964.721546296299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45964.721546296299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45964.721546296299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45964.721546296299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45964.721546296299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45964.721546296299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45964.721546296299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45964.721546296299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45964.721546296299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45964.721546296299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45964.721546296299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45964.721546296299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45964.721546296299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45964.721546296299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45964.721546296299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45964.721546296299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45964.721546296299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45964.721546296299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45964.721546296299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45964.721546296299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45964.721546296299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45964.721546296299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45964.721546296299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45964.721546296299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60"/>
      <c r="B126" s="161" t="str">
        <f>IFERROR(VLOOKUP(D126,DB!A:K,11,0),"")</f>
        <v/>
      </c>
      <c r="C126" s="161"/>
      <c r="D126" s="161"/>
      <c r="E126" s="162"/>
      <c r="F126" s="163"/>
      <c r="G126" s="164">
        <f ca="1">IFERROR(NOW()-F126,"-")</f>
        <v>45964.721546296299</v>
      </c>
      <c r="H126" s="163"/>
      <c r="I126" s="161" t="str">
        <f>IFERROR(VLOOKUP(D126,DB!A:F,6,0),"")</f>
        <v/>
      </c>
      <c r="J126" s="161" t="str">
        <f>IFERROR(VLOOKUP(D126,DB!A:G,7,0),"")</f>
        <v/>
      </c>
      <c r="K126" s="165"/>
      <c r="L126" s="161" t="str">
        <f>IFERROR(VLOOKUP(D126,DB!A:I,9,0),"")</f>
        <v/>
      </c>
      <c r="M126" s="161"/>
      <c r="N126" s="161"/>
      <c r="O126" s="161"/>
      <c r="P126" s="161"/>
      <c r="Q126" s="161"/>
      <c r="R126" s="161"/>
      <c r="S126" s="161"/>
      <c r="T126" s="161"/>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161"/>
      <c r="BE126" s="161"/>
      <c r="BF126" s="161"/>
      <c r="BG126" s="161"/>
      <c r="BH126" s="161"/>
      <c r="BI126" s="161"/>
      <c r="BJ126" s="161"/>
      <c r="BK126" s="161"/>
      <c r="BL126" s="161"/>
      <c r="BM126" s="161"/>
      <c r="BN126" s="161"/>
      <c r="BO126" s="161"/>
      <c r="BP126" s="161"/>
      <c r="BQ126" s="161"/>
      <c r="BR126" s="161"/>
      <c r="BS126" s="161"/>
      <c r="BT126" s="161"/>
      <c r="BU126" s="161"/>
      <c r="BV126" s="161"/>
      <c r="BW126" s="161"/>
      <c r="BX126" s="161"/>
      <c r="BY126" s="161"/>
      <c r="BZ126" s="161"/>
      <c r="CA126" s="161"/>
      <c r="CB126" s="161"/>
      <c r="CC126" s="161"/>
      <c r="CD126" s="161"/>
      <c r="CE126" s="161"/>
      <c r="CF126" s="161"/>
      <c r="CG126" s="161"/>
      <c r="CH126" s="161"/>
      <c r="CI126" s="161"/>
      <c r="CJ126" s="166"/>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0.15430092592578148</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45964.721546296299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45964.721546296299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45964.721546296299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45964.721546296299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45964.721546296299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45964.721546296299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45964.721546296299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45964.721546296299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45964.721546296299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45964.721546296299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45964.721546296299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45964.721546296299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45964.721546296299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45964.721546296299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45964.721546296299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45964.721546296299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45964.721546296299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45964.721546296299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45964.721546296299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45964.721546296299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45964.721546296299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45964.721546296299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45964.721546296299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45964.721546296299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45964.721546296299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45964.721546296299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45964.721546296299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45964.721546296299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45964.721546296299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45964.721546296299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45964.721546296299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45964.721546296299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45964.721546296299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45964.721546296299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45964.721546296299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45964.721546296299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45964.721546296299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45964.721546296299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45964.721546296299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45964.721546296299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45964.721546296299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45964.721546296299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45964.721546296299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45964.721546296299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45964.721546296299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45964.721546296299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45964.721546296299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45964.721546296299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45964.721546296299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45964.721546296299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45964.721546296299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45964.721546296299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45964.721546296299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45964.721546296299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45964.721546296299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45964.721546296299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45964.721546296299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45964.721546296299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45964.721546296299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45964.721546296299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45964.721546296299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45964.721546296299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45964.721546296299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45964.721546296299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45964.721546296299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45964.721546296299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45964.721546296299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45964.721546296299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45964.721546296299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45964.721546296299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45964.721546296299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45964.721546296299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45964.721546296299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45964.721546296299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45964.721546296299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45964.721546296299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45964.721546296299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45964.721546296299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45964.721546296299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45964.721546296299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45964.721546296299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45964.721546296299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45964.721546296299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45964.721546296299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45964.721546296299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45964.721546296299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45964.721546296299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45964.721546296299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45964.721546296299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45964.721546296299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45964.721546296299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45964.721546296299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45964.721546296299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45964.721546296299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45964.721546296299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45964.721546296299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45964.721546296299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45964.721546296299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45964.721546296299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45964.721546296299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45964.721546296299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45964.721546296299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45964.721546296299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45964.721546296299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45964.721546296299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45964.721546296299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45964.721546296299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45964.721546296299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45964.721546296299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45964.721546296299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45964.721546296299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45964.721546296299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45964.721546296299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45964.721546296299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45964.721546296299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45964.721546296299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45964.721546296299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45964.721546296299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45964.721546296299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45964.721546296299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45964.721546296299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45964.721546296299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45964.721546296299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45964.721546296299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45964.721546296299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45964.721546296299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45964.721546296299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45964.721546296299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45964.721546296299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45964.721546296299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45964.721546296299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45964.721546296299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45964.721546296299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45964.721546296299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45964.721546296299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45964.721546296299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45964.721546296299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45964.721546296299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45964.721546296299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45964.721546296299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45964.721546296299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45964.721546296299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45964.721546296299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45964.721546296299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45964.721546296299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45964.721546296299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45964.721546296299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45964.721546296299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45964.721546296299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45964.721546296299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45964.721546296299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45964.721546296299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45964.721546296299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45964.721546296299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45964.721546296299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45964.721546296299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45964.721546296299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45964.721546296299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45964.721546296299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45964.721546296299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45964.721546296299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45964.721546296299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45964.721546296299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45964.721546296299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45964.721546296299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45964.721546296299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45964.721546296299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45964.721546296299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45964.721546296299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45964.721546296299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45964.721546296299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45964.721546296299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45964.721546296299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45964.721546296299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45964.721546296299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45964.721546296299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45964.721546296299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45964.721546296299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45964.721546296299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45964.721546296299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45964.721546296299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45964.721546296299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45964.721546296299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45964.721546296299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45964.721546296299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45964.721546296299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45964.721546296299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45964.721546296299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45964.721546296299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45964.721546296299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45964.721546296299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45964.721546296299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45964.721546296299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45964.721546296299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45964.721546296299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45964.721546296299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45964.721546296299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45964.721546296299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45964.721546296299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45964.721546296299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45964.721546296299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45964.721546296299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45964.721546296299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45964.721546296299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45964.721546296299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45964.721546296299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45964.721546296299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45964.721546296299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45964.721546296299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45964.721546296299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45964.721546296299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45964.721546296299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45964.721546296299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45964.721546296299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45964.721546296299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45964.721546296299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45964.721546296299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45964.721546296299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45964.721546296299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45964.721546296299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45964.721546296299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45964.721546296299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45964.721546296299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45964.721546296299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45964.721546296299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45964.721546296299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45964.721546296299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45964.721546296299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45964.721546296299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45964.721546296299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45964.721546296299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45964.721546296299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45964.721546296299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45964.721546296299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45964.721546296299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45964.721546296299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45964.721546296299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45964.721546296299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45964.721546296299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45964.721546296299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45964.721546296299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45964.721546296299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45964.721546296299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45964.721546296299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45964.721546296299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45964.721546296299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45964.721546296299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45964.721546296299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45964.721546296299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45964.721546296299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45964.721546296299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45964.721546296299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45964.721546296299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45964.721546296299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45964.721546296299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45964.721546296299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45964.721546296299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45964.721546296299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45964.721546296299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45964.721546296299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45964.721546296299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45964.721546296299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45964.721546296299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45964.721546296299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45964.721546296299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45964.721546296299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45964.721546296299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45964.721546296299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45964.721546296299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45964.721546296299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45964.721546296299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45964.721546296299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45964.721546296299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45964.721546296299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45964.721546296299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45964.721546296299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45964.721546296299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45964.721546296299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45964.721546296299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45964.721546296299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45964.721546296299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45964.721546296299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45964.721546296299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45964.721546296299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45964.721546296299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45964.721546296299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45964.721546296299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45964.721546296299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45964.721546296299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45964.721546296299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45964.721546296299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45964.721546296299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45964.721546296299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45964.721546296299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45964.721546296299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45964.721546296299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45964.721546296299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45964.721546296299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45964.721546296299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45964.721546296299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45964.721546296299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45964.721546296299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45964.721546296299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45964.721546296299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45964.721546296299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45964.721546296299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45964.721546296299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45964.721546296299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45964.721546296299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45964.721546296299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45964.721546296299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45964.721546296299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45964.721546296299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45964.721546296299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45964.721546296299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45964.721546296299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45964.721546296299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45964.721546296299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45964.721546296299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45964.721546296299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45964.721546296299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45964.721546296299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45964.721546296299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45964.721546296299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45964.721546296299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45964.721546296299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45964.721546296299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45964.721546296299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45964.721546296299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45964.721546296299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45964.721546296299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45964.721546296299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45964.721546296299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45964.721546296299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45964.721546296299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45964.721546296299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45964.721546296299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45964.721546296299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45964.721546296299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45964.721546296299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45964.721546296299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45964.721546296299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45964.721546296299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45964.721546296299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45964.721546296299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45964.721546296299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45964.721546296299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45964.721546296299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45964.721546296299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45964.721546296299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45964.721546296299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45964.721546296299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45964.721546296299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45964.721546296299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45964.721546296299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45964.721546296299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45964.721546296299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45964.721546296299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45964.721546296299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45964.721546296299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45964.721546296299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45964.721546296299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45964.721546296299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45964.721546296299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45964.721546296299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45964.721546296299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45964.721546296299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45964.721546296299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45964.721546296299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45964.721546296299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45964.721546296299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45964.721546296299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45964.721546296299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45964.721546296299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45964.721546296299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45964.721546296299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45964.721546296299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45964.721546296299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45964.721546296299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45964.721546296299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45964.721546296299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45964.721546296299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45964.721546296299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45964.721546296299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45964.721546296299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45964.721546296299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45964.721546296299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45964.721546296299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45964.721546296299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45964.721546296299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45964.721546296299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45964.721546296299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45964.721546296299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45964.721546296299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45964.721546296299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45964.721546296299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45964.721546296299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45964.721546296299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45964.721546296299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45964.721546296299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45964.721546296299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45964.721546296299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45964.721546296299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45964.721546296299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45964.721546296299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45964.721546296299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45964.721546296299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45964.721546296299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45964.721546296299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45964.721546296299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45964.721546296299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45964.721546296299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45964.721546296299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45964.721546296299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45964.721546296299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45964.721546296299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45964.721546296299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45964.721546296299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45964.721546296299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45964.721546296299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45964.721546296299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45964.721546296299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45964.721546296299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45964.721546296299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45964.721546296299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45964.721546296299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45964.721546296299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45964.721546296299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45964.721546296299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45964.721546296299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45964.721546296299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45964.721546296299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45964.721546296299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45964.721546296299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45964.721546296299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45964.721546296299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45964.721546296299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45964.721546296299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45964.721546296299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45964.721546296299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45964.721546296299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45964.721546296299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45964.721546296299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45964.721546296299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45964.721546296299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45964.721546296299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45964.721546296299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45964.721546296299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45964.721546296299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45964.721546296299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45964.721546296299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45964.721546296299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45964.721546296299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45964.721546296299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45964.721546296299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45964.721546296299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45964.721546296299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45964.721546296299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45964.721546296299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45964.721546296299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45964.721546296299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45964.721546296299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45964.721546296299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45964.721546296299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45964.721546296299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45964.721546296299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45964.721546296299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45964.721546296299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45964.721546296299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45964.721546296299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45964.721546296299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45964.721546296299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45964.721546296299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45964.721546296299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45964.721546296299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45964.721546296299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45964.721546296299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45964.721546296299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45964.721546296299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45964.721546296299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45964.721546296299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45964.721546296299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45964.721546296299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45964.721546296299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45964.721546296299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45964.721546296299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45964.721546296299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45964.721546296299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45964.721546296299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45964.721546296299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45964.721546296299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45964.721546296299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45964.721546296299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45964.721546296299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45964.721546296299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45964.721546296299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45964.721546296299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45964.721546296299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45964.721546296299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45964.721546296299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45964.721546296299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45964.721546296299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45964.721546296299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45964.721546296299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45964.721546296299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45964.721546296299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45964.721546296299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45964.721546296299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45964.721546296299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45964.721546296299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45964.721546296299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45964.721546296299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45964.721546296299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45964.721546296299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45964.721546296299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45964.721546296299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45964.721546296299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45964.721546296299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45964.721546296299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45964.721546296299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45964.721546296299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45964.721546296299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45964.721546296299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45964.721546296299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45964.721546296299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45964.721546296299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45964.721546296299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45964.721546296299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45964.721546296299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45964.721546296299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45964.721546296299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45964.721546296299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45964.721546296299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45964.721546296299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45964.721546296299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45964.721546296299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45964.721546296299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45964.721546296299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45964.721546296299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45964.721546296299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45964.721546296299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45964.721546296299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45964.721546296299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45964.721546296299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45964.721546296299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45964.721546296299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45964.721546296299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45964.721546296299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45964.721546296299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45964.721546296299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45964.721546296299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45964.721546296299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45964.721546296299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45964.721546296299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45964.721546296299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45964.721546296299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45964.721546296299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45964.721546296299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45964.721546296299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45964.721546296299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45964.721546296299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45964.721546296299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45964.721546296299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45964.721546296299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45964.721546296299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45964.721546296299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45964.721546296299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45964.721546296299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45964.721546296299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45964.721546296299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45964.721546296299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45964.721546296299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45964.721546296299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45964.721546296299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45964.721546296299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45964.721546296299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45964.721546296299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45964.721546296299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45964.721546296299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45964.721546296299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45964.721546296299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45964.721546296299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45964.721546296299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45964.721546296299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45964.721546296299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45964.721546296299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45964.721546296299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45964.721546296299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45964.721546296299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45964.721546296299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45964.721546296299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45964.721546296299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45964.721546296299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45964.721546296299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45964.721546296299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45964.721546296299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45964.721546296299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45964.721546296299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45964.721546296299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45964.721546296299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45964.721546296299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45964.721546296299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45964.721546296299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45964.721546296299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45964.721546296299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45964.721546296299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45964.721546296299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45964.721546296299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45964.721546296299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45964.721546296299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45964.721546296299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45964.721546296299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45964.721546296299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45964.721546296299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45964.721546296299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45964.721546296299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45964.721546296299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45964.721546296299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45964.721546296299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45964.721546296299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45964.721546296299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45964.721546296299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45964.721546296299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45964.721546296299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45964.721546296299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45964.721546296299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45964.721546296299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45964.721546296299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45964.721546296299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45964.721546296299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45964.721546296299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45964.721546296299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45964.721546296299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45964.721546296299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45964.721546296299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45964.721546296299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45964.721546296299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45964.721546296299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45964.721546296299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45964.721546296299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45964.721546296299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45964.721546296299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45964.721546296299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45964.721546296299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45964.721546296299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45964.721546296299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45964.721546296299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45964.721546296299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45964.721546296299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45964.721546296299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45964.721546296299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45964.721546296299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45964.721546296299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45964.721546296299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45964.721546296299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45964.721546296299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45964.721546296299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45964.721546296299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45964.721546296299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45964.721546296299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45964.721546296299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45964.721546296299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45964.721546296299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45964.721546296299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45964.721546296299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45964.721546296299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45964.721546296299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45964.721546296299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45964.721546296299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45964.721546296299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45964.721546296299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45964.721546296299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45964.721546296299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45964.721546296299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45964.721546296299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45964.721546296299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45964.721546296299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45964.721546296299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45964.721546296299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45964.721546296299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45964.721546296299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45964.721546296299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45964.721546296299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45964.721546296299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45964.721546296299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45964.721546296299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45964.721546296299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45964.721546296299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45964.721546296299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45964.721546296299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45964.721546296299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45964.721546296299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45964.721546296299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45964.721546296299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45964.721546296299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45964.721546296299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45964.721546296299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45964.721546296299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45964.721546296299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45964.721546296299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45964.721546296299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45964.721546296299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45964.721546296299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45964.721546296299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45964.721546296299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45964.721546296299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45964.721546296299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45964.721546296299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45964.721546296299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45964.721546296299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45964.721546296299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45964.721546296299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45964.721546296299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45964.721546296299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45964.721546296299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45964.721546296299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45964.721546296299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45964.721546296299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45964.721546296299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45964.721546296299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45964.721546296299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45964.721546296299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45964.721546296299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45964.721546296299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45964.721546296299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45964.721546296299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45964.721546296299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45964.721546296299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45964.721546296299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45964.721546296299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45964.721546296299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45964.721546296299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45964.721546296299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45964.721546296299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45964.721546296299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45964.721546296299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45964.721546296299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45964.721546296299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45964.721546296299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45964.721546296299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45964.721546296299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45964.721546296299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45964.721546296299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45964.721546296299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45964.721546296299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45964.721546296299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45964.721546296299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45964.721546296299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45964.721546296299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45964.721546296299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45964.721546296299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45964.721546296299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45964.721546296299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45964.721546296299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45964.721546296299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45964.721546296299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45964.721546296299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45964.721546296299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45964.721546296299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45964.721546296299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45964.721546296299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45964.721546296299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45964.721546296299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45964.721546296299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45964.721546296299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45964.721546296299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45964.721546296299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45964.721546296299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45964.721546296299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45964.721546296299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45964.721546296299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45964.721546296299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45964.721546296299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45964.721546296299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45964.721546296299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45964.721546296299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45964.721546296299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45964.721546296299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45964.721546296299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45964.721546296299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45964.721546296299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45964.721546296299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45964.721546296299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45964.721546296299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45964.721546296299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45964.721546296299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45964.721546296299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45964.721546296299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45964.721546296299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45964.721546296299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45964.721546296299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45964.721546296299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45964.721546296299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45964.721546296299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45964.721546296299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45964.721546296299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45964.721546296299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45964.721546296299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45964.721546296299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45964.721546296299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45964.721546296299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45964.721546296299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45964.721546296299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45964.721546296299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45964.721546296299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45964.721546296299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45964.721546296299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45964.721546296299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45964.721546296299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45964.721546296299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45964.721546296299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45964.721546296299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45964.721546296299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45964.721546296299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45964.721546296299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45964.721546296299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45964.721546296299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45964.721546296299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45964.721546296299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45964.721546296299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45964.721546296299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45964.721546296299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45964.721546296299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45964.721546296299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45964.721546296299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45964.721546296299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45964.721546296299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45964.721546296299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45964.721546296299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45964.721546296299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45964.721546296299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45964.721546296299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45964.721546296299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45964.721546296299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45964.721546296299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45964.721546296299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45964.721546296299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45964.721546296299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45964.721546296299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45964.721546296299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45964.721546296299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45964.721546296299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45964.721546296299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45964.721546296299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45964.721546296299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45964.721546296299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45964.721546296299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45964.721546296299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45964.721546296299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45964.721546296299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45964.721546296299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45964.721546296299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45964.721546296299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45964.721546296299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45964.721546296299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45964.721546296299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45964.721546296299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45964.721546296299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45964.721546296299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45964.721546296299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45964.721546296299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45964.721546296299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45964.721546296299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45964.721546296299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45964.721546296299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45964.721546296299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45964.721546296299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45964.721546296299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45964.721546296299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45964.721546296299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45964.721546296299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45964.721546296299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45964.721546296299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45964.721546296299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45964.721546296299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45964.721546296299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45964.721546296299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45964.721546296299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45964.721546296299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45964.721546296299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45964.721546296299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45964.721546296299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45964.721546296299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45964.721546296299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45964.721546296299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45964.721546296299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45964.721546296299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45964.721546296299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45964.721546296299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45964.721546296299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45964.721546296299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45964.721546296299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45964.721546296299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45964.721546296299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45964.721546296299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45964.721546296299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45964.721546296299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45964.721546296299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45964.721546296299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45964.721546296299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45964.721546296299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45964.721546296299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45964.721546296299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45964.721546296299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45964.721546296299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45964.721546296299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45964.721546296299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45964.721546296299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45964.721546296299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45964.721546296299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45964.721546296299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45964.721546296299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45964.721546296299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45964.721546296299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45964.721546296299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45964.721546296299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45964.721546296299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45964.721546296299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45964.721546296299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45964.721546296299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45964.721546296299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45964.721546296299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45964.721546296299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45964.721546296299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45964.721546296299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45964.721546296299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45964.721546296299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45964.721546296299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45964.721546296299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45964.721546296299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45964.721546296299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45964.721546296299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45964.721546296299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45964.721546296299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45964.721546296299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45964.721546296299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45964.721546296299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45964.721546296299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45964.721546296299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45964.721546296299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45964.721546296299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45964.721546296299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45964.721546296299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45964.721546296299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45964.721546296299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45964.721546527777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45964.721546527777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45964.721546527777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45964.721546527777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45964.721546527777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45964.721546527777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45964.721546527777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45964.721546527777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45964.721546527777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45964.721546527777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45964.721546527777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45964.721546527777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45964.721546527777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45964.721546527777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45964.721546527777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45964.721546527777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45964.721546527777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45964.721546527777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45964.721546527777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45964.721546527777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45964.721546527777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45964.721546527777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45964.721546527777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45964.721546527777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45964.721546527777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45964.721546527777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45964.721546527777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45964.721546527777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45964.721546527777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45964.721546527777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45964.721546527777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45964.721546527777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45964.721546527777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45964.721546527777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45964.721546527777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45964.721546527777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45964.721546527777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45964.721546527777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45964.721546527777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45964.721546527777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45964.721546527777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45964.721546527777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45964.721546527777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45964.721546527777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45964.721546527777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45964.721546527777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45964.721546527777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45964.721546527777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45964.721546527777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45964.721546527777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45964.721546527777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45964.721546527777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45964.721546527777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45964.721546527777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45964.721546527777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45964.721546527777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45964.721546527777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45964.721546527777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45964.721546527777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45964.721546527777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45964.721546527777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45964.721546527777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45964.721546527777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45964.721546527777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45964.721546527777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45964.721546527777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45964.721546527777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45964.721546527777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45964.721546527777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45964.721546527777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45964.721546527777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45964.721546527777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45964.721546527777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45964.721546527777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45964.721546527777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45964.721546527777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45964.721546527777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45964.721546527777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45964.721546527777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45964.721546527777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45964.721546527777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45964.721546527777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45964.721546527777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45964.721546527777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45964.721546527777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45964.721546527777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45964.721546527777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45964.721546527777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45964.721546527777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45964.721546527777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45964.721546527777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45964.721546527777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45964.721546527777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45964.721546527777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45964.721546527777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45964.721546527777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45964.721546527777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45964.721546527777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45964.721546527777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45964.721546527777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45964.721546527777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45964.721546527777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45964.721546527777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45964.721546527777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45964.721546527777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45964.721546527777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45964.721546527777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45964.721546527777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45964.721546527777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45964.721546527777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45964.721546527777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45964.721546527777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45964.721546527777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45964.721546527777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45964.721546527777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45964.721546527777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45964.721546527777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45964.721546527777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45964.721546527777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45964.721546527777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45964.721546527777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45964.721546527777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45964.721546527777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45964.721546527777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261.2408287037033</v>
      </c>
      <c r="H2" s="98">
        <v>45703.474768518521</v>
      </c>
      <c r="I2" s="98" t="str">
        <f>IFERROR(VLOOKUP(D2,DB!A:F,6,0),"")</f>
        <v>SCECO</v>
      </c>
      <c r="J2" s="98" t="str">
        <f>IFERROR(VLOOKUP(D2,DB!A:G,7,0),"")</f>
        <v>Dead</v>
      </c>
      <c r="K2" s="100" t="s">
        <v>39110</v>
      </c>
      <c r="L2" s="93" t="str">
        <f>IFERROR(VLOOKUP(D2,DB!A:I,9,0),"")</f>
        <v>Latis</v>
      </c>
    </row>
    <row r="3" spans="1:16" ht="15" customHeight="1">
      <c r="A3" s="174" t="s">
        <v>39111</v>
      </c>
      <c r="B3" s="118" t="str">
        <f>IFERROR(VLOOKUP(D3,DB!A:K,11,0),"")</f>
        <v>R4</v>
      </c>
      <c r="C3" s="119">
        <v>3</v>
      </c>
      <c r="D3" s="120" t="s">
        <v>29054</v>
      </c>
      <c r="E3" s="97" t="s">
        <v>39100</v>
      </c>
      <c r="F3" s="122">
        <v>45964.70208333333</v>
      </c>
      <c r="G3" s="123">
        <f ca="1">IFERROR(NOW()-F3,"")</f>
        <v>1.946296296955552E-2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45964.721546296299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45964.721546296299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45964.721546296299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45964.721546296299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45964.721546296299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45964.721546296299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45964.721546296299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45964.721546296299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45964.721546296299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45964.721546296299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45964.721546296299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45964.721546296299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45964.721546296299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45964.721546296299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45964.721546296299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45964.721546296299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45964.721546296299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45964.721546296299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45964.721546296299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45964.721546296299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45964.721546296299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45964.721546296299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45964.721546296299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45964.721546296299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45964.721546296299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45964.721546296299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45964.721546296299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45964.721546296299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45964.721546296299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45964.721546296299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45964.721546296299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45964.721546296299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45964.721546296299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45964.721546296299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45964.721546296299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45964.721546296299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45964.721546296299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45964.721546296299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45964.721546296299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45964.721546296299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45964.721546296299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45964.721546296299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45964.721546296299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45964.721546296299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45964.721546296299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45964.721546296299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45964.721546296299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45964.721546296299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45964.721546296299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45964.721546296299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45964.721546296299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45964.721546296299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45964.721546296299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45964.721546296299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45964.721546296299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45964.721546296299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45964.721546296299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45964.721546296299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45964.721546296299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45964.721546296299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45964.721546296299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45964.721546296299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45964.721546296299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45964.721546296299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45964.721546296299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45964.721546296299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45964.721546296299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45964.721546296299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45964.721546296299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45964.721546296299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45964.721546296299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45964.721546296299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45964.721546296299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45964.721546296299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45964.721546296299</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45964.721546296299</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72.889486111111182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38.532668981482857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16.060435185187089</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2</v>
      </c>
      <c r="D5" s="151" t="s">
        <v>38124</v>
      </c>
      <c r="E5" s="151" t="s">
        <v>39120</v>
      </c>
      <c r="F5" s="152">
        <v>45964.702881944446</v>
      </c>
      <c r="G5" s="153">
        <f ca="1">IFERROR(NOW()-F5,"")</f>
        <v>1.8664351853658445E-2</v>
      </c>
      <c r="H5" s="152">
        <v>45964.695937500001</v>
      </c>
      <c r="I5" s="151" t="str">
        <f>IFERROR(VLOOKUP(D5,DB!A:F,6,0),"")</f>
        <v>SCECO</v>
      </c>
      <c r="J5" s="151" t="str">
        <f>IFERROR(VLOOKUP(D5,DB!A:G,7,0),"")</f>
        <v>Haj Removal</v>
      </c>
      <c r="K5" s="151" t="s">
        <v>39121</v>
      </c>
      <c r="L5" s="151" t="str">
        <f>IFERROR(VLOOKUP(D5,DB!A:I,9,0),"")</f>
        <v>Latis</v>
      </c>
    </row>
    <row r="6" spans="1:13" ht="15">
      <c r="A6" s="151" t="s">
        <v>39119</v>
      </c>
      <c r="B6" s="151" t="str">
        <f>IFERROR(VLOOKUP(D6,DB!A:K,11,0),"")</f>
        <v>R5</v>
      </c>
      <c r="C6" s="151">
        <v>3</v>
      </c>
      <c r="D6" s="151" t="s">
        <v>38235</v>
      </c>
      <c r="E6" s="151" t="s">
        <v>39120</v>
      </c>
      <c r="F6" s="152">
        <v>45964.702881944446</v>
      </c>
      <c r="G6" s="153">
        <f ca="1">IFERROR(NOW()-F6,"")</f>
        <v>1.8664351853658445E-2</v>
      </c>
      <c r="H6" s="152">
        <v>45964.695937500001</v>
      </c>
      <c r="I6" s="151" t="str">
        <f>IFERROR(VLOOKUP(D6,DB!A:F,6,0),"")</f>
        <v>SCECO</v>
      </c>
      <c r="J6" s="151" t="str">
        <f>IFERROR(VLOOKUP(D6,DB!A:G,7,0),"")</f>
        <v>Haj Removal</v>
      </c>
      <c r="K6" s="151" t="s">
        <v>39121</v>
      </c>
      <c r="L6" s="151" t="str">
        <f>IFERROR(VLOOKUP(D6,DB!A:I,9,0),"")</f>
        <v>Latis</v>
      </c>
    </row>
    <row r="7" spans="1:13" ht="15">
      <c r="A7" s="151" t="s">
        <v>39119</v>
      </c>
      <c r="B7" s="151" t="str">
        <f>IFERROR(VLOOKUP(D7,DB!A:K,11,0),"")</f>
        <v>R5</v>
      </c>
      <c r="C7" s="151">
        <v>4</v>
      </c>
      <c r="D7" s="151" t="s">
        <v>38432</v>
      </c>
      <c r="E7" s="151" t="s">
        <v>39120</v>
      </c>
      <c r="F7" s="152">
        <v>45964.702881944446</v>
      </c>
      <c r="G7" s="153">
        <f ca="1">IFERROR(NOW()-F7,"")</f>
        <v>1.8664351853658445E-2</v>
      </c>
      <c r="H7" s="152">
        <v>45964.695937500001</v>
      </c>
      <c r="I7" s="151" t="str">
        <f>IFERROR(VLOOKUP(D7,DB!A:F,6,0),"")</f>
        <v>SCECO</v>
      </c>
      <c r="J7" s="151" t="str">
        <f>IFERROR(VLOOKUP(D7,DB!A:G,7,0),"")</f>
        <v>Haj Removal</v>
      </c>
      <c r="K7" s="151" t="s">
        <v>39121</v>
      </c>
      <c r="L7" s="151" t="str">
        <f>IFERROR(VLOOKUP(D7,DB!A:I,9,0),"")</f>
        <v>Latis</v>
      </c>
    </row>
    <row r="8" spans="1:13" ht="15">
      <c r="A8" s="151" t="s">
        <v>39119</v>
      </c>
      <c r="B8" s="151" t="str">
        <f>IFERROR(VLOOKUP(D8,DB!A:K,11,0),"")</f>
        <v>R5</v>
      </c>
      <c r="C8" s="151">
        <v>1</v>
      </c>
      <c r="D8" s="151" t="s">
        <v>38323</v>
      </c>
      <c r="E8" s="151" t="s">
        <v>39120</v>
      </c>
      <c r="F8" s="152">
        <v>45964.702881944446</v>
      </c>
      <c r="G8" s="153">
        <f ca="1">IFERROR(NOW()-F8,"")</f>
        <v>1.8664351853658445E-2</v>
      </c>
      <c r="H8" s="152">
        <v>45964.695937500001</v>
      </c>
      <c r="I8" s="151" t="str">
        <f>IFERROR(VLOOKUP(D8,DB!A:F,6,0),"")</f>
        <v>SCECO</v>
      </c>
      <c r="J8" s="151" t="str">
        <f>IFERROR(VLOOKUP(D8,DB!A:G,7,0),"")</f>
        <v>Haj Removal</v>
      </c>
      <c r="K8" s="151" t="s">
        <v>39122</v>
      </c>
      <c r="L8" s="151" t="str">
        <f>IFERROR(VLOOKUP(D8,DB!A:I,9,0),"")</f>
        <v>Latis</v>
      </c>
    </row>
    <row r="9" spans="1:13" ht="15">
      <c r="A9" s="151" t="s">
        <v>39119</v>
      </c>
      <c r="B9" s="151" t="str">
        <f>IFERROR(VLOOKUP(D9,DB!A:K,11,0),"")</f>
        <v>R5</v>
      </c>
      <c r="C9" s="151">
        <v>1</v>
      </c>
      <c r="D9" s="151" t="s">
        <v>38151</v>
      </c>
      <c r="E9" s="151" t="s">
        <v>39120</v>
      </c>
      <c r="F9" s="152">
        <v>45964.702881944446</v>
      </c>
      <c r="G9" s="153">
        <f ca="1">IFERROR(NOW()-F9,"")</f>
        <v>1.8664351853658445E-2</v>
      </c>
      <c r="H9" s="152">
        <v>45964.695937500001</v>
      </c>
      <c r="I9" s="151" t="str">
        <f>IFERROR(VLOOKUP(D9,DB!A:F,6,0),"")</f>
        <v>SCECO</v>
      </c>
      <c r="J9" s="151" t="str">
        <f>IFERROR(VLOOKUP(D9,DB!A:G,7,0),"")</f>
        <v>Haj Removal</v>
      </c>
      <c r="K9" s="151" t="s">
        <v>39122</v>
      </c>
      <c r="L9" s="151" t="str">
        <f>IFERROR(VLOOKUP(D9,DB!A:I,9,0),"")</f>
        <v>Latis</v>
      </c>
    </row>
    <row r="10" spans="1:13" ht="15">
      <c r="A10" s="151" t="s">
        <v>39119</v>
      </c>
      <c r="B10" s="151" t="str">
        <f>IFERROR(VLOOKUP(D10,DB!A:K,11,0),"")</f>
        <v>R5</v>
      </c>
      <c r="C10" s="151">
        <v>1</v>
      </c>
      <c r="D10" s="151" t="s">
        <v>38169</v>
      </c>
      <c r="E10" s="151" t="s">
        <v>39120</v>
      </c>
      <c r="F10" s="152">
        <v>45964.702881944446</v>
      </c>
      <c r="G10" s="153">
        <f ca="1">IFERROR(NOW()-F10,"")</f>
        <v>1.8664351853658445E-2</v>
      </c>
      <c r="H10" s="152">
        <v>45964.695937500001</v>
      </c>
      <c r="I10" s="151" t="str">
        <f>IFERROR(VLOOKUP(D10,DB!A:F,6,0),"")</f>
        <v>SCECO</v>
      </c>
      <c r="J10" s="151" t="str">
        <f>IFERROR(VLOOKUP(D10,DB!A:G,7,0),"")</f>
        <v>Haj Removal</v>
      </c>
      <c r="K10" s="151" t="s">
        <v>39122</v>
      </c>
      <c r="L10" s="151" t="str">
        <f>IFERROR(VLOOKUP(D10,DB!A:I,9,0),"")</f>
        <v>Latis</v>
      </c>
    </row>
    <row r="11" spans="1:13" ht="15">
      <c r="A11" s="151" t="s">
        <v>39119</v>
      </c>
      <c r="B11" s="151" t="str">
        <f>IFERROR(VLOOKUP(D11,DB!A:K,11,0),"")</f>
        <v>R5</v>
      </c>
      <c r="C11" s="151">
        <v>1</v>
      </c>
      <c r="D11" s="151" t="s">
        <v>38137</v>
      </c>
      <c r="E11" s="151" t="s">
        <v>39120</v>
      </c>
      <c r="F11" s="152">
        <v>45964.702881944446</v>
      </c>
      <c r="G11" s="153">
        <f ca="1">IFERROR(NOW()-F11,"")</f>
        <v>1.8664351853658445E-2</v>
      </c>
      <c r="H11" s="152">
        <v>45964.695937500001</v>
      </c>
      <c r="I11" s="151" t="str">
        <f>IFERROR(VLOOKUP(D11,DB!A:F,6,0),"")</f>
        <v>SCECO</v>
      </c>
      <c r="J11" s="151" t="str">
        <f>IFERROR(VLOOKUP(D11,DB!A:G,7,0),"")</f>
        <v>Haj Removal</v>
      </c>
      <c r="K11" s="151" t="s">
        <v>39122</v>
      </c>
      <c r="L11" s="151" t="str">
        <f>IFERROR(VLOOKUP(D11,DB!A:I,9,0),"")</f>
        <v>Latis</v>
      </c>
    </row>
    <row r="12" spans="1:13" ht="15">
      <c r="A12" s="151" t="s">
        <v>39119</v>
      </c>
      <c r="B12" s="151" t="str">
        <f>IFERROR(VLOOKUP(D12,DB!A:K,11,0),"")</f>
        <v>R5</v>
      </c>
      <c r="C12" s="151">
        <v>1</v>
      </c>
      <c r="D12" s="151" t="s">
        <v>38338</v>
      </c>
      <c r="E12" s="151" t="s">
        <v>39120</v>
      </c>
      <c r="F12" s="152">
        <v>45964.702881944446</v>
      </c>
      <c r="G12" s="153">
        <f ca="1">IFERROR(NOW()-F12,"")</f>
        <v>1.8664351853658445E-2</v>
      </c>
      <c r="H12" s="152">
        <v>45964.695937500001</v>
      </c>
      <c r="I12" s="151" t="str">
        <f>IFERROR(VLOOKUP(D12,DB!A:F,6,0),"")</f>
        <v>SCECO</v>
      </c>
      <c r="J12" s="151" t="str">
        <f>IFERROR(VLOOKUP(D12,DB!A:G,7,0),"")</f>
        <v>Haj Removal</v>
      </c>
      <c r="K12" s="151" t="s">
        <v>39122</v>
      </c>
      <c r="L12" s="151" t="str">
        <f>IFERROR(VLOOKUP(D12,DB!A:I,9,0),"")</f>
        <v>Latis</v>
      </c>
    </row>
    <row r="13" spans="1:13" ht="15">
      <c r="A13" s="151" t="s">
        <v>39119</v>
      </c>
      <c r="B13" s="151" t="str">
        <f>IFERROR(VLOOKUP(D13,DB!A:K,11,0),"")</f>
        <v>R5</v>
      </c>
      <c r="C13" s="151">
        <v>1</v>
      </c>
      <c r="D13" s="151" t="s">
        <v>38370</v>
      </c>
      <c r="E13" s="151" t="s">
        <v>39120</v>
      </c>
      <c r="F13" s="152">
        <v>45964.702881944446</v>
      </c>
      <c r="G13" s="153">
        <f ca="1">IFERROR(NOW()-F13,"")</f>
        <v>1.8664351853658445E-2</v>
      </c>
      <c r="H13" s="152">
        <v>45964.695937500001</v>
      </c>
      <c r="I13" s="151" t="str">
        <f>IFERROR(VLOOKUP(D13,DB!A:F,6,0),"")</f>
        <v>SCECO</v>
      </c>
      <c r="J13" s="151" t="str">
        <f>IFERROR(VLOOKUP(D13,DB!A:G,7,0),"")</f>
        <v>Haj Removal</v>
      </c>
      <c r="K13" s="151" t="s">
        <v>39122</v>
      </c>
      <c r="L13" s="151" t="str">
        <f>IFERROR(VLOOKUP(D13,DB!A:I,9,0),"")</f>
        <v>Latis</v>
      </c>
    </row>
    <row r="14" spans="1:13" ht="15">
      <c r="A14" s="151"/>
      <c r="B14" s="151" t="str">
        <f>IFERROR(VLOOKUP(D14,DB!A:K,11,0),"")</f>
        <v/>
      </c>
      <c r="C14" s="151"/>
      <c r="D14" s="151"/>
      <c r="E14" s="151"/>
      <c r="F14" s="152"/>
      <c r="G14" s="153">
        <f ca="1">IFERROR(NOW()-F14,"")</f>
        <v>45964.721546296299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45964.721546296299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45964.721546296299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45964.721546296299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45964.721546296299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45964.721546296299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45964.721546296299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45964.721546296299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45964.721546296299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45964.721546296299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45964.721546296299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45964.721546296299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45964.721546296299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45964.721546296299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45964.721546296299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45964.721546296299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45964.721546296299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45964.721546296299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45964.721546296299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45964.721546296299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45964.721546296299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45964.721546296299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45964.721546296299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45964.721546296299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45964.721546296299</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45964.721546296299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45964.721546296299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45964.721546296299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45964.721546296299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45964.721546296299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45964.721546296299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45964.721546296299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45964.721546296299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45964.721546296299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45964.721546296299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45964.721546296299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45964.721546296299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45964.721546296299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45964.721546296299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45964.721546296299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45964.721546296299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45964.721546296299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45964.721546296299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45964.721546296299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45964.721546296299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45964.721546296299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45964.721546296299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45964.721546296299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45964.721546296299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45964.721546296299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45964.721546296299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45964.721546296299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45964.721546296299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45964.721546296299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45964.721546296299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45964.721546296299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45964.721546296299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45964.721546296299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45964.721546296299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45964.721546296299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45964.721546296299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45964.721546296299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45964.721546296299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45964.721546296299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45964.721546296299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45964.721546296299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45964.721546296299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45964.721546296299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45964.721546296299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45964.721546296299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45964.721546296299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45964.721546296299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45964.721546296299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45964.721546296299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45964.721546296299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45964.721546296299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45964.721546296299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45964.721546296299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45964.721546296299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45964.721546296299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45964.721546296299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45964.721546296299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45964.721546296299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45964.721546296299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45964.721546296299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45964.721546296299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45964.721546296299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45964.721546296299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45964.721546296299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45964.721546296299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45964.721546296299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45964.721546296299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45964.721546296299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45964.721546296299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45964.721546296299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45964.721546296299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45964.721546296299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45964.721546296299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45964.721546296299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45964.721546296299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45964.721546296299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45964.721546296299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45964.721546296299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45964.721546296299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45964.721546296299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45964.721546296299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45964.721546296299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45964.721546296299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45964.721546296299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45964.721546296299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45964.721546296299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45964.721546296299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45964.721546296299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45964.721546296299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45964.721546296299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45964.721546296299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45964.721546296299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45964.721546296299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45964.721546296299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45964.721546296299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45964.721546296299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45964.721546296299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45964.721546296299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45964.721546296299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45964.721546296299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45964.721546296299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45964.721546296299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45964.721546296299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45964.721546296299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45964.721546296299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45964.721546296299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45964.721546296299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45964.721546296299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45964.721546296299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45964.721546296299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45964.721546296299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45964.721546296299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45964.721546296299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45964.721546296299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45964.721546296299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45964.721546296299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45964.721546296299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45964.721546296299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45964.721546296299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45964.721546296299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45964.721546296299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45964.721546296299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45964.721546296299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45964.721546296299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45964.721546296299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45964.721546296299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45964.721546296299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45964.721546296299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45964.721546296299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45964.721546296299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45964.721546296299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45964.721546296299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45964.721546296299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45964.721546296299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45964.721546296299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45964.721546296299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45964.721546296299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45964.721546296299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45964.721546296299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45964.721546296299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45964.721546296299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45964.721546296299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45964.721546296299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45964.721546296299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45964.721546296299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45964.721546296299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45964.721546296299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45964.721546296299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45964.721546296299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45964.721546296299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45964.721546296299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45964.721546296299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45964.721546296299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45964.721546296299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45964.721546296299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45964.721546296299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45964.721546296299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45964.721546296299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45964.721546296299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45964.721546296299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45964.721546296299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45964.721546296299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45964.721546296299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45964.721546296299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45964.721546296299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45964.721546296299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45964.721546296299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45964.721546296299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45964.721546296299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45964.721546296299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45964.721546296299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45964.721546296299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45964.721546296299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45964.721546296299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45964.721546296299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45964.721546296299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45964.721546296299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45964.721546296299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45964.721546296299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45964.721546296299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45964.721546296299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45964.721546296299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45964.721546296299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45964.721546296299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45964.721546296299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45964.721546296299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45964.721546296299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45964.721546296299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45964.721546296299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45964.721546296299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45964.721546296299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45964.721546296299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45964.721546296299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45964.721546296299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45964.721546296299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45964.721546296299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45964.721546296299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45964.721546296299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45964.721546296299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45964.721546296299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45964.721546296299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45964.721546296299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45964.721546296299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45964.721546296299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45964.721546296299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45964.721546296299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45964.721546296299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45964.721546296299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45964.721546296299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45964.721546296299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45964.721546296299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45964.721546296299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45964.721546296299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45964.721546296299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45964.721546296299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45964.721546296299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45964.721546296299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45964.721546296299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45964.721546296299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45964.721546296299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45964.721546296299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45964.721546296299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45964.721546296299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45964.721546296299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45964.721546296299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45964.721546296299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45964.721546296299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45964.721546296299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45964.721546296299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45964.721546296299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45964.721546296299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45964.721546296299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45964.721546296299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45964.721546296299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45964.721546296299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45964.721546296299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45964.721546296299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45964.721546296299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45964.721546296299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45964.721546296299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45964.721546296299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45964.721546296299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45964.721546296299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45964.721546296299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45964.721546296299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45964.721546296299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45964.721546296299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45964.721546296299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45964.721546296299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45964.721546296299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45964.721546296299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45964.721546296299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45964.721546296299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45964.721546296299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45964.721546296299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45964.721546296299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45964.721546296299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45964.721546296299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45964.721546296299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45964.721546296299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45964.721546296299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45964.721546296299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45964.721546296299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45964.721546296299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45964.721546296299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45964.721546296299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45964.721546296299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45964.721546296299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45964.721546296299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45964.721546296299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45964.721546296299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45964.721546296299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45964.721546296299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45964.721546296299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45964.721546296299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45964.721546296299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45964.721546296299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45964.721546296299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45964.721546296299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45964.721546296299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45964.721546296299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45964.721546296299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45964.721546296299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45964.721546296299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45964.721546296299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45964.721546296299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45964.721546296299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45964.721546296299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45964.721546296299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45964.721546296299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45964.721546296299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45964.721546296299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45964.721546296299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45964.721546296299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45964.721546296299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45964.721546296299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45964.721546296299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45964.721546296299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45964.721546296299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45964.721546296299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45964.721546296299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45964.721546296299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45964.721546296299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45964.721546296299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45964.721546296299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45964.721546296299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45964.721546296299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45964.721546296299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45964.721546296299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45964.721546296299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45964.721546296299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45964.721546296299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45964.721546296299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45964.721546296299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45964.721546296299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45964.721546296299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45964.721546296299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45964.721546296299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45964.721546296299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45964.721546296299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45964.721546296299</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3" ht="15"/>
    <row r="1267"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37390</v>
      </c>
      <c r="E2" s="102" t="s">
        <v>39100</v>
      </c>
      <c r="F2" s="171"/>
      <c r="G2" s="115">
        <f t="shared" ref="G2:G12" ca="1" si="0">IFERROR(NOW()-F2,"-")</f>
        <v>45964.721546296299</v>
      </c>
      <c r="H2" s="171">
        <v>45964.65357638889</v>
      </c>
      <c r="I2" s="169" t="str">
        <f>IFERROR(VLOOKUP(D2,DB!A:F,6,0),"")</f>
        <v>Generator-SG</v>
      </c>
      <c r="J2" s="169" t="str">
        <f>IFERROR(VLOOKUP(D2,DB!A:G,7,0),"")</f>
        <v>Vandalized</v>
      </c>
      <c r="K2" s="172" t="s">
        <v>39124</v>
      </c>
      <c r="L2" s="173" t="str">
        <f>IFERROR(VLOOKUP(D2,DB!A:I,9,0),"")</f>
        <v>Latis</v>
      </c>
    </row>
    <row r="3" spans="1:16383" ht="31.5" customHeight="1">
      <c r="A3" s="176" t="s">
        <v>39125</v>
      </c>
      <c r="B3" s="169" t="str">
        <f>IFERROR(VLOOKUP(D3,DB!A:K,11,0),"")</f>
        <v>R6</v>
      </c>
      <c r="C3" s="170">
        <v>1</v>
      </c>
      <c r="D3" s="169" t="s">
        <v>38539</v>
      </c>
      <c r="E3" s="102" t="s">
        <v>39021</v>
      </c>
      <c r="F3" s="175">
        <v>45964.702245370368</v>
      </c>
      <c r="G3" s="115">
        <f t="shared" ca="1" si="0"/>
        <v>1.9300925931020174E-2</v>
      </c>
      <c r="H3" s="171">
        <v>45964.69672453704</v>
      </c>
      <c r="I3" s="169" t="str">
        <f>IFERROR(VLOOKUP(D3,DB!A:F,6,0),"")</f>
        <v>Generator-SG</v>
      </c>
      <c r="J3" s="169" t="str">
        <f>IFERROR(VLOOKUP(D3,DB!A:G,7,0),"")</f>
        <v>Vandalized</v>
      </c>
      <c r="K3" s="172" t="s">
        <v>39126</v>
      </c>
      <c r="L3" s="173" t="str">
        <f>IFERROR(VLOOKUP(D3,DB!A:I,9,0),"")</f>
        <v>Latis</v>
      </c>
    </row>
    <row r="4" spans="1:16383" ht="31.5" customHeight="1">
      <c r="A4" s="168" t="s">
        <v>39127</v>
      </c>
      <c r="B4" s="169" t="str">
        <f>IFERROR(VLOOKUP(D4,DB!A:K,11,0),"")</f>
        <v>R6</v>
      </c>
      <c r="C4" s="170">
        <v>2</v>
      </c>
      <c r="D4" s="169" t="s">
        <v>34827</v>
      </c>
      <c r="E4" s="102" t="s">
        <v>39021</v>
      </c>
      <c r="F4" s="171">
        <v>45964.717349537037</v>
      </c>
      <c r="G4" s="115">
        <f t="shared" ca="1" si="0"/>
        <v>4.1967592624132521E-3</v>
      </c>
      <c r="H4" s="171">
        <v>45964.706516203703</v>
      </c>
      <c r="I4" s="169" t="str">
        <f>IFERROR(VLOOKUP(D4,DB!A:F,6,0),"")</f>
        <v>SCECO</v>
      </c>
      <c r="J4" s="169" t="str">
        <f>IFERROR(VLOOKUP(D4,DB!A:G,7,0),"")</f>
        <v>Vandalized</v>
      </c>
      <c r="K4" s="172" t="s">
        <v>39128</v>
      </c>
      <c r="L4" s="173" t="str">
        <f>IFERROR(VLOOKUP(D4,DB!A:I,9,0),"")</f>
        <v>Latis</v>
      </c>
    </row>
    <row r="5" spans="1:16383" ht="31.5" customHeight="1">
      <c r="A5" s="168"/>
      <c r="B5" s="169" t="str">
        <f>IFERROR(VLOOKUP(D5,DB!A:K,11,0),"")</f>
        <v/>
      </c>
      <c r="C5" s="170"/>
      <c r="D5" s="169"/>
      <c r="E5" s="102"/>
      <c r="F5" s="171"/>
      <c r="G5" s="115">
        <f t="shared" ca="1" si="0"/>
        <v>45964.721546296299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45964.721546296299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45964.721546296299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45964.721546296299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45964.721546296299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45964.721546296299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45964.721546296299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45964.721546296299</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45964.721546296299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45964.721546296299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45964.721546296299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45964.721546296299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45964.721546296299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45964.721546296299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45964.721546296299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45964.721546296299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45964.721546296299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45964.721546296299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45964.721546296299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45964.721546296299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45964.721546296299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45964.721546296299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45964.721546296299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45964.721546296299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45964.721546296299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45964.721546296299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45964.721546296299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45964.721546296299</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