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772" documentId="13_ncr:1_{F6CB121F-512D-4AA6-A0C1-0FB36C537598}" xr6:coauthVersionLast="47" xr6:coauthVersionMax="47" xr10:uidLastSave="{F7555267-E5E1-415C-A67C-A6A5036A6981}"/>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6" l="1"/>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<sst xmlns="http://schemas.openxmlformats.org/spreadsheetml/2006/main" count="180318" uniqueCount="39129">
  <si>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</si>
  <si>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</si>
  <si>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</si>
  <si>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</si>
  <si>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</si>
  <si>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</si>
  <si>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</si>
  <si>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</si>
  <si>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</si>
  <si>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</si>
  <si>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</si>
  <si>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</si>
  <si>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</si>
  <si>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</si>
  <si>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</si>
  <si>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</si>
  <si>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</si>
  <si>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</si>
  <si>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</si>
  <si>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</si>
  <si>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</si>
  <si>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</si>
  <si>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</si>
  <si>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</si>
  <si>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</si>
  <si>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</si>
  <si>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</si>
  <si>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</si>
  <si>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</si>
  <si>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</si>
  <si>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</si>
  <si>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</si>
  <si>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</si>
  <si>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</si>
  <si>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</si>
  <si>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</si>
  <si>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</si>
  <si>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</si>
  <si>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</si>
  <si>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</si>
  <si>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</si>
  <si>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</si>
  <si>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</si>
  <si>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</si>
  <si>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</si>
  <si>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</si>
  <si>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</si>
  <si>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</si>
  <si>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</si>
  <si>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</si>
  <si>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</si>
  <si>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</si>
  <si>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</si>
  <si>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</si>
  <si>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</si>
  <si>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</si>
  <si>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</si>
  <si>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</si>
  <si>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</si>
  <si>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</si>
  <si>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</si>
  <si>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</si>
  <si>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</si>
  <si>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</si>
  <si>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</si>
  <si>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</si>
  <si>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</si>
  <si>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</si>
  <si>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</si>
  <si>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</si>
  <si>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</si>
  <si>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</si>
  <si>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</si>
  <si>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</si>
  <si>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</si>
  <si>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</si>
  <si>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</si>
  <si>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</si>
  <si>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</si>
  <si>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</si>
  <si>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</si>
  <si>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</si>
  <si>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</si>
  <si>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</si>
  <si>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</si>
  <si>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</si>
  <si>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</si>
  <si>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</si>
  <si>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</si>
  <si>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</si>
  <si>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</si>
  <si>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</si>
  <si>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</si>
  <si>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</si>
  <si>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</si>
  <si>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</si>
  <si>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</si>
  <si>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</si>
  <si>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</si>
  <si>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</si>
  <si>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</si>
  <si>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</si>
  <si>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</si>
  <si>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</si>
  <si>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</si>
  <si>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</si>
  <si>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</si>
  <si>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</si>
  <si>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</si>
  <si>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</si>
  <si>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</si>
  <si>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</si>
  <si>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</si>
  <si>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</si>
  <si>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</si>
  <si>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</si>
  <si>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</si>
  <si>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</si>
  <si>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</si>
  <si>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</si>
  <si>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</si>
  <si>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</si>
  <si>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</si>
  <si>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</si>
  <si>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</si>
  <si>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</si>
  <si>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</si>
  <si>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</si>
  <si>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</si>
  <si>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</si>
  <si>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</si>
  <si>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</si>
  <si>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</si>
  <si>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</si>
  <si>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</si>
  <si>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</si>
  <si>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</si>
  <si>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</si>
  <si>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</si>
  <si>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</si>
  <si>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</si>
  <si>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</si>
  <si>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</si>
  <si>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</si>
  <si>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</si>
  <si>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</si>
  <si>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</si>
  <si>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</si>
  <si>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</si>
  <si>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</si>
  <si>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</si>
  <si>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</si>
  <si>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</si>
  <si>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</si>
  <si>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</si>
  <si>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</si>
  <si>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</si>
  <si>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</si>
  <si>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</si>
  <si>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</si>
  <si>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</si>
  <si>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</si>
  <si>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</si>
  <si>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</si>
  <si>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</si>
  <si>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</si>
  <si>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</si>
  <si>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</si>
  <si>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</si>
  <si>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</si>
  <si>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</si>
  <si>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</si>
  <si>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</si>
  <si>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</si>
  <si>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</si>
  <si>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</si>
  <si>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</si>
  <si>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</si>
  <si>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</si>
  <si>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</si>
  <si>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</si>
  <si>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</si>
  <si>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</si>
  <si>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</si>
  <si>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</si>
  <si>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</si>
  <si>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</si>
  <si>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</si>
  <si>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</si>
  <si>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</si>
  <si>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</si>
  <si>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</si>
  <si>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</si>
  <si>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</si>
  <si>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</si>
  <si>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</si>
  <si>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</si>
  <si>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</si>
  <si>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</si>
  <si>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</si>
  <si>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</si>
  <si>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</si>
  <si>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</si>
  <si>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</si>
  <si>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</si>
  <si>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</si>
  <si>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</si>
  <si>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</si>
  <si>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</si>
  <si>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</si>
  <si>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</si>
  <si>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</si>
  <si>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</si>
  <si>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</si>
  <si>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</si>
  <si>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</si>
  <si>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</si>
  <si>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</si>
  <si>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</si>
  <si>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</si>
  <si>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</si>
  <si>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</si>
  <si>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</si>
  <si>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</si>
  <si>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</si>
  <si>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</si>
  <si>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</si>
  <si>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</si>
  <si>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</si>
  <si>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</si>
  <si>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</si>
  <si>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</si>
  <si>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</si>
  <si>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</si>
  <si>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</si>
  <si>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</si>
  <si>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</si>
  <si>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</si>
  <si>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</si>
  <si>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</si>
  <si>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</si>
  <si>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</si>
  <si>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</si>
  <si>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</si>
  <si>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</si>
  <si>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</si>
  <si>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</si>
  <si>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</si>
  <si>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</si>
  <si>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</si>
  <si>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</si>
  <si>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</si>
  <si>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</si>
  <si>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</si>
  <si>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</si>
  <si>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</si>
  <si>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</si>
  <si>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</si>
  <si>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</si>
  <si>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</si>
  <si>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</si>
  <si>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</si>
  <si>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</si>
  <si>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</si>
  <si>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</si>
  <si>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</si>
  <si>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</si>
  <si>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</si>
  <si>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</si>
  <si>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</si>
  <si>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</si>
  <si>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</si>
  <si>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</si>
  <si>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</si>
  <si>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</si>
  <si>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</si>
  <si>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</si>
  <si>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</si>
  <si>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</si>
  <si>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</si>
  <si>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</si>
  <si>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</si>
  <si>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</si>
  <si>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</si>
  <si>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</si>
  <si>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</si>
  <si>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</si>
  <si>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</si>
  <si>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</si>
  <si>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</si>
  <si>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</si>
  <si>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</si>
  <si>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</si>
  <si>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</si>
  <si>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</si>
  <si>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</si>
  <si>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</si>
  <si>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</si>
  <si>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</si>
  <si>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</si>
  <si>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</si>
  <si>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</si>
  <si>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</si>
  <si>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</si>
  <si>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</si>
  <si>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</si>
  <si>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</si>
  <si>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</si>
  <si>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</si>
  <si>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</si>
  <si>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</si>
  <si>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</si>
  <si>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</si>
  <si>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</si>
  <si>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</si>
  <si>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</si>
  <si>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</si>
  <si>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</si>
  <si>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</si>
  <si>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</si>
  <si>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</si>
  <si>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</si>
  <si>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</si>
  <si>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</si>
  <si>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</si>
  <si>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</si>
  <si>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</si>
  <si>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</si>
  <si>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</si>
  <si>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</si>
  <si>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</si>
  <si>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</si>
  <si>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</si>
  <si>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</si>
  <si>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</si>
  <si>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</si>
  <si>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</si>
  <si>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</si>
  <si>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</si>
  <si>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</si>
  <si>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</si>
  <si>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</si>
  <si>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</si>
  <si>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</si>
  <si>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</si>
  <si>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</si>
  <si>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</si>
  <si>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</si>
  <si>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</si>
  <si>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</si>
  <si>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</si>
  <si>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</si>
  <si>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</si>
  <si>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</si>
  <si>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</si>
  <si>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</si>
  <si>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</si>
  <si>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</si>
  <si>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</si>
  <si>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</si>
  <si>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</si>
  <si>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</si>
  <si>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</si>
  <si>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</si>
  <si>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</si>
  <si>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</si>
  <si>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</si>
  <si>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</si>
  <si>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</si>
  <si>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</si>
  <si>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</si>
  <si>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</si>
  <si>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</si>
  <si>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</si>
  <si>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</si>
  <si>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</si>
  <si>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</si>
  <si>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</si>
  <si>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</si>
  <si>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</si>
  <si>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</si>
  <si>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</si>
  <si>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</si>
  <si>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</si>
  <si>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</si>
  <si>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</si>
  <si>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</si>
  <si>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</si>
  <si>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</si>
  <si>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</si>
  <si>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</si>
  <si>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</si>
  <si>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</si>
  <si>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</si>
  <si>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</si>
  <si>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</si>
  <si>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</si>
  <si>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</si>
  <si>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</si>
  <si>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</si>
  <si>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</si>
  <si>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</si>
  <si>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</si>
  <si>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</si>
  <si>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</si>
  <si>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</si>
  <si>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</si>
  <si>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</si>
  <si>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</si>
  <si>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</si>
  <si>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</si>
  <si>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</si>
  <si>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</si>
  <si>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</si>
  <si>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</si>
  <si>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</si>
  <si>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</si>
  <si>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</si>
  <si>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</si>
  <si>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</si>
  <si>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</si>
  <si>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</si>
  <si>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</si>
  <si>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</si>
  <si>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</si>
  <si>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</si>
  <si>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</si>
  <si>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</si>
  <si>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</si>
  <si>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</si>
  <si>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</si>
  <si>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</si>
  <si>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</si>
  <si>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</si>
  <si>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</si>
  <si>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</si>
  <si>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</si>
  <si>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</si>
  <si>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</si>
  <si>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</si>
  <si>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</si>
  <si>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</si>
  <si>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</si>
  <si>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</si>
  <si>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</si>
  <si>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</si>
  <si>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</si>
  <si>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</si>
  <si>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</si>
  <si>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</si>
  <si>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</si>
  <si>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</si>
  <si>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</si>
  <si>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</si>
  <si>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</si>
  <si>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</si>
  <si>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</si>
  <si>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</si>
  <si>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</si>
  <si>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</si>
  <si>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</si>
  <si>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</si>
  <si>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</si>
  <si>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</si>
  <si>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</si>
  <si>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</si>
  <si>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</si>
  <si>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</si>
  <si>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</si>
  <si>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</si>
  <si>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</si>
  <si>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</si>
  <si>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</si>
  <si>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</si>
  <si>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</si>
  <si>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</si>
  <si>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</si>
  <si>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</si>
  <si>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</si>
  <si>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</si>
  <si>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</si>
  <si>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</si>
  <si>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</si>
  <si>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</si>
  <si>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</si>
  <si>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</si>
  <si>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</si>
  <si>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</si>
  <si>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</si>
  <si>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</si>
  <si>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</si>
  <si>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</si>
  <si>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</si>
  <si>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</si>
  <si>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</si>
  <si>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</si>
  <si>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</si>
  <si>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</si>
  <si>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</si>
  <si>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</si>
  <si>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</si>
  <si>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</si>
  <si>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</si>
  <si>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</si>
  <si>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</si>
  <si>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</si>
  <si>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</si>
  <si>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</si>
  <si>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</si>
  <si>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</si>
  <si>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</si>
  <si>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</si>
  <si>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</si>
  <si>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</si>
  <si>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</si>
  <si>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</si>
  <si>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</si>
  <si>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</si>
  <si>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</si>
  <si>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</si>
  <si>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</si>
  <si>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</si>
  <si>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</si>
  <si>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</si>
  <si>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</si>
  <si>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</si>
  <si>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</si>
  <si>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</si>
  <si>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</si>
  <si>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</si>
  <si>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</si>
  <si>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</si>
  <si>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</si>
  <si>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</si>
  <si>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</si>
  <si>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</si>
  <si>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</si>
  <si>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</si>
  <si>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</si>
  <si>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</si>
  <si>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</si>
  <si>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</si>
  <si>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</si>
  <si>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</si>
  <si>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</si>
  <si>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</si>
  <si>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</si>
  <si>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</si>
  <si>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</si>
  <si>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</si>
  <si>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</si>
  <si>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</si>
  <si>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</si>
  <si>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</si>
  <si>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</si>
  <si>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</si>
  <si>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</si>
  <si>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</si>
  <si>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</si>
  <si>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</si>
  <si>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</si>
  <si>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</si>
  <si>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</si>
  <si>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</si>
  <si>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</si>
  <si>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</si>
  <si>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</si>
  <si>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</si>
  <si>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</si>
  <si>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</si>
  <si>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</si>
  <si>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</si>
  <si>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</si>
  <si>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</si>
  <si>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</si>
  <si>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</si>
  <si>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</si>
  <si>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</si>
  <si>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</si>
  <si>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</si>
  <si>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</si>
  <si>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</si>
  <si>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</si>
  <si>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</si>
  <si>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</si>
  <si>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</si>
  <si>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</si>
  <si>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</si>
  <si>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</si>
  <si>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</si>
  <si>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</si>
  <si>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</si>
  <si>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</si>
  <si>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</si>
  <si>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</si>
  <si>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</si>
  <si>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</si>
  <si>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</si>
  <si>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</si>
  <si>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</si>
  <si>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</si>
  <si>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</si>
  <si>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</si>
  <si>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</si>
  <si>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</si>
  <si>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</si>
  <si>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</si>
  <si>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</si>
  <si>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</si>
  <si>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</si>
  <si>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</si>
  <si>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</si>
  <si>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</si>
  <si>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</si>
  <si>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</si>
  <si>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</si>
  <si>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</si>
  <si>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</si>
  <si>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</si>
  <si>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</si>
  <si>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</si>
  <si>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</si>
  <si>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</si>
  <si>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</si>
  <si>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</si>
  <si>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</si>
  <si>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</si>
  <si>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</si>
  <si>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</si>
  <si>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</si>
  <si>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</si>
  <si>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</si>
  <si>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</si>
  <si>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</si>
  <si>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</si>
  <si>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</si>
  <si>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</si>
  <si>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</si>
  <si>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</si>
  <si>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</si>
  <si>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</si>
  <si>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</si>
  <si>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</si>
  <si>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</si>
  <si>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</si>
  <si>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</si>
  <si>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</si>
  <si>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</si>
  <si>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</si>
  <si>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</si>
  <si>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</si>
  <si>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</si>
  <si>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</si>
  <si>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</si>
  <si>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</si>
  <si>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</si>
  <si>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</si>
  <si>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</si>
  <si>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</si>
  <si>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</si>
  <si>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</si>
  <si>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</si>
  <si>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</si>
  <si>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</si>
  <si>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</si>
  <si>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</si>
  <si>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</si>
  <si>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</si>
  <si>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</si>
  <si>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</si>
  <si>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</si>
  <si>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</si>
  <si>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</si>
  <si>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</si>
  <si>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</si>
  <si>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</si>
  <si>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</si>
  <si>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</si>
  <si>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</si>
  <si>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</si>
  <si>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</si>
  <si>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</si>
  <si>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</si>
  <si>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</si>
  <si>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</si>
  <si>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</si>
  <si>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</si>
  <si>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</si>
  <si>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</si>
  <si>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</si>
  <si>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</si>
  <si>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</si>
  <si>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</si>
  <si>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</si>
  <si>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</si>
  <si>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</si>
  <si>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</si>
  <si>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</si>
  <si>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</si>
  <si>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</si>
  <si>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</si>
  <si>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</si>
  <si>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</si>
  <si>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</si>
  <si>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</si>
  <si>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</si>
  <si>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</si>
  <si>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</si>
  <si>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</si>
  <si>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</si>
  <si>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</si>
  <si>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</si>
  <si>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</si>
  <si>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</si>
  <si>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</si>
  <si>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</si>
  <si>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</si>
  <si>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</si>
  <si>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</si>
  <si>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</si>
  <si>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</si>
  <si>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</si>
  <si>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</si>
  <si>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</si>
  <si>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</si>
  <si>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</si>
  <si>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</si>
  <si>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</si>
  <si>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</si>
  <si>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</si>
  <si>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</si>
  <si>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</si>
  <si>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</si>
  <si>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</si>
  <si>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</si>
  <si>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</si>
  <si>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</si>
  <si>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</si>
  <si>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</si>
  <si>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</si>
  <si>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</si>
  <si>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</si>
  <si>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</si>
  <si>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</si>
  <si>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</si>
  <si>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</si>
  <si>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</si>
  <si>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</si>
  <si>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</si>
  <si>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</si>
  <si>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</si>
  <si>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</si>
  <si>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</si>
  <si>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</si>
  <si>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</si>
  <si>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</si>
  <si>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</si>
  <si>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</si>
  <si>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</si>
  <si>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</si>
  <si>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</si>
  <si>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</si>
  <si>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</si>
  <si>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</si>
  <si>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</si>
  <si>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</si>
  <si>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</si>
  <si>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</si>
  <si>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</si>
  <si>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</si>
  <si>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</si>
  <si>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</si>
  <si>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</si>
  <si>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</si>
  <si>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</si>
  <si>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</si>
  <si>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</si>
  <si>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</si>
  <si>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</si>
  <si>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</si>
  <si>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</si>
  <si>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</si>
  <si>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</si>
  <si>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</si>
  <si>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</si>
  <si>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</si>
  <si>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</si>
  <si>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</si>
  <si>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</si>
  <si>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</si>
  <si>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</si>
  <si>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</si>
  <si>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</si>
  <si>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</si>
  <si>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</si>
  <si>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</si>
  <si>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</si>
  <si>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</si>
  <si>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</si>
  <si>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</si>
  <si>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</si>
  <si>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</si>
  <si>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</si>
  <si>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</si>
  <si>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</si>
  <si>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</si>
  <si>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</si>
  <si>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</si>
  <si>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</si>
  <si>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</si>
  <si>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</si>
  <si>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</si>
  <si>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</si>
  <si>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</si>
  <si>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</si>
  <si>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</si>
  <si>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</si>
  <si>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</si>
  <si>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</si>
  <si>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</si>
  <si>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</si>
  <si>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</si>
  <si>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</si>
  <si>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</si>
  <si>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</si>
  <si>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</si>
  <si>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</si>
  <si>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</si>
  <si>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</si>
  <si>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</si>
  <si>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</si>
  <si>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</si>
  <si>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</si>
  <si>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</si>
  <si>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</si>
  <si>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</si>
  <si>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</si>
  <si>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</si>
  <si>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</si>
  <si>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</si>
  <si>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</si>
  <si>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</si>
  <si>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</si>
  <si>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</si>
  <si>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</si>
  <si>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</si>
  <si>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</si>
  <si>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</si>
  <si>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</si>
  <si>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</si>
  <si>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</si>
  <si>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</si>
  <si>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</si>
  <si>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</si>
  <si>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</si>
  <si>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</si>
  <si>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</si>
  <si>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</si>
  <si>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</si>
  <si>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</si>
  <si>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</si>
  <si>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</si>
  <si>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</si>
  <si>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</si>
  <si>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</si>
  <si>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</si>
  <si>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</si>
  <si>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</si>
  <si>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</si>
  <si>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</si>
  <si>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</si>
  <si>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</si>
  <si>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</si>
  <si>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</si>
  <si>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</si>
  <si>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</si>
  <si>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</si>
  <si>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</si>
  <si>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</si>
  <si>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</si>
  <si>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</si>
  <si>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</si>
  <si>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</si>
  <si>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</si>
  <si>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</si>
  <si>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</si>
  <si>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</si>
  <si>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</si>
  <si>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</si>
  <si>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</si>
  <si>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</si>
  <si>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</si>
  <si>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</si>
  <si>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</si>
  <si>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</si>
  <si>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</si>
  <si>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</si>
  <si>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</si>
  <si>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</si>
  <si>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</si>
  <si>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</si>
  <si>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</si>
  <si>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</si>
  <si>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</si>
  <si>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</si>
  <si>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</si>
  <si>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</si>
  <si>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</si>
  <si>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</si>
  <si>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</si>
  <si>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</si>
  <si>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</si>
  <si>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</si>
  <si>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</si>
  <si>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</si>
  <si>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</si>
  <si>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</si>
  <si>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</si>
  <si>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</si>
  <si>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</si>
  <si>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</si>
  <si>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</si>
  <si>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</si>
  <si>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</si>
  <si>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</si>
  <si>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</si>
  <si>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</si>
  <si>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</si>
  <si>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</si>
  <si>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</si>
  <si>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</si>
  <si>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</si>
  <si>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</si>
  <si>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</si>
  <si>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</si>
  <si>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</si>
  <si>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</si>
  <si>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</si>
  <si>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</si>
  <si>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</si>
  <si>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</si>
  <si>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</si>
  <si>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</si>
  <si>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</si>
  <si>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</si>
  <si>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</si>
  <si>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</si>
  <si>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</si>
  <si>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</si>
  <si>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</si>
  <si>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</si>
  <si>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</si>
  <si>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</si>
  <si>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</si>
  <si>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</si>
  <si>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</si>
  <si>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</si>
  <si>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</si>
  <si>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</si>
  <si>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</si>
  <si>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</si>
  <si>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</si>
  <si>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</si>
  <si>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</si>
  <si>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</si>
  <si>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</si>
  <si>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</si>
  <si>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</si>
  <si>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</si>
  <si>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</si>
  <si>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</si>
  <si>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</si>
  <si>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</si>
  <si>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</si>
  <si>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</si>
  <si>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</si>
  <si>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</si>
  <si>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</si>
  <si>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</si>
  <si>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</si>
  <si>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</si>
  <si>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</si>
  <si>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</si>
  <si>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</si>
  <si>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</si>
  <si>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</si>
  <si>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</si>
  <si>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</si>
  <si>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</si>
  <si>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</si>
  <si>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</si>
  <si>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</si>
  <si>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</si>
  <si>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</si>
  <si>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</si>
  <si>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</si>
  <si>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</si>
  <si>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</si>
  <si>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</si>
  <si>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</si>
  <si>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</si>
  <si>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</si>
  <si>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</si>
  <si>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</si>
  <si>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</si>
  <si>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</si>
  <si>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</si>
  <si>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</si>
  <si>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</si>
  <si>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</si>
  <si>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</si>
  <si>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</si>
  <si>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</si>
  <si>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</si>
  <si>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</si>
  <si>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</si>
  <si>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</si>
  <si>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</si>
  <si>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</si>
  <si>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</si>
  <si>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</si>
  <si>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</si>
  <si>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</si>
  <si>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</si>
  <si>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</si>
  <si>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</si>
  <si>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</si>
  <si>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</si>
  <si>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</si>
  <si>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</si>
  <si>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</si>
  <si>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</si>
  <si>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</si>
  <si>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</si>
  <si>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</si>
  <si>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</si>
  <si>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</si>
  <si>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</si>
  <si>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</si>
  <si>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</si>
  <si>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</si>
  <si>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</si>
  <si>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</si>
  <si>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</si>
  <si>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</si>
  <si>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</si>
  <si>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</si>
  <si>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</si>
  <si>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</si>
  <si>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</si>
  <si>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</si>
  <si>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</si>
  <si>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</si>
  <si>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</si>
  <si>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</si>
  <si>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</si>
  <si>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</si>
  <si>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</si>
  <si>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</si>
  <si>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</si>
  <si>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</si>
  <si>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</si>
  <si>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</si>
  <si>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</si>
  <si>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</si>
  <si>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</si>
  <si>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</si>
  <si>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</si>
  <si>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</si>
  <si>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</si>
  <si>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</si>
  <si>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</si>
  <si>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</si>
  <si>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</si>
  <si>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</si>
  <si>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</si>
  <si>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</si>
  <si>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</si>
  <si>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</si>
  <si>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</si>
  <si>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</si>
  <si>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</si>
  <si>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</si>
  <si>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</si>
  <si>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</si>
  <si>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</si>
  <si>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</si>
  <si>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</si>
  <si>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</si>
  <si>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</si>
  <si>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</si>
  <si>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</si>
  <si>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</si>
  <si>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</si>
  <si>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</si>
  <si>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</si>
  <si>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</si>
  <si>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</si>
  <si>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</si>
  <si>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</si>
  <si>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</si>
  <si>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</si>
  <si>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</si>
  <si>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</si>
  <si>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</si>
  <si>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</si>
  <si>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</si>
  <si>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</si>
  <si>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</si>
  <si>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</si>
  <si>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</si>
  <si>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</si>
  <si>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</si>
  <si>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</si>
  <si>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</si>
  <si>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</si>
  <si>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</si>
  <si>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</si>
  <si>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</si>
  <si>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</si>
  <si>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</si>
  <si>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</si>
  <si>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</si>
  <si>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</si>
  <si>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</si>
  <si>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</si>
  <si>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</si>
  <si>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</si>
  <si>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</si>
  <si>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</si>
  <si>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</si>
  <si>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</si>
  <si>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</si>
  <si>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</si>
  <si>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</si>
  <si>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</si>
  <si>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</si>
  <si>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</si>
  <si>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</si>
  <si>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</si>
  <si>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</si>
  <si>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</si>
  <si>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</si>
  <si>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</si>
  <si>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</si>
  <si>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</si>
  <si>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</si>
  <si>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</si>
  <si>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</si>
  <si>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</si>
  <si>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</si>
  <si>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</si>
  <si>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</si>
  <si>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</si>
  <si>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</si>
  <si>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</si>
  <si>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</si>
  <si>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</si>
  <si>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</si>
  <si>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</si>
  <si>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</si>
  <si>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</si>
  <si>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</si>
  <si>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</si>
  <si>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</si>
  <si>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</si>
  <si>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</si>
  <si>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</si>
  <si>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</si>
  <si>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</si>
  <si>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</si>
  <si>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</si>
  <si>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</si>
  <si>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</si>
  <si>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</si>
  <si>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</si>
  <si>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</si>
  <si>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</si>
  <si>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</si>
  <si>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</si>
  <si>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</si>
  <si>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</si>
  <si>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</si>
  <si>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</si>
  <si>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</si>
  <si>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</si>
  <si>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</si>
  <si>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</si>
  <si>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</si>
  <si>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</si>
  <si>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</si>
  <si>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</si>
  <si>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</si>
  <si>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</si>
  <si>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</si>
  <si>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</si>
  <si>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</si>
  <si>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</si>
  <si>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</si>
  <si>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</si>
  <si>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</si>
  <si>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</si>
  <si>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</si>
  <si>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</si>
  <si>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</si>
  <si>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</si>
  <si>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</si>
  <si>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</si>
  <si>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</si>
  <si>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</si>
  <si>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</si>
  <si>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</si>
  <si>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</si>
  <si>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</si>
  <si>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</si>
  <si>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</si>
  <si>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</si>
  <si>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</si>
  <si>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</si>
  <si>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</si>
  <si>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</si>
  <si>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</si>
  <si>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</si>
  <si>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</si>
  <si>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</si>
  <si>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</si>
  <si>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</si>
  <si>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</si>
  <si>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</si>
  <si>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</si>
  <si>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</si>
  <si>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</si>
  <si>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</si>
  <si>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</si>
  <si>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</si>
  <si>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</si>
  <si>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</si>
  <si>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</si>
  <si>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</si>
  <si>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</si>
  <si>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</si>
  <si>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</si>
  <si>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</si>
  <si>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</si>
  <si>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</si>
  <si>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</si>
  <si>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</si>
  <si>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</si>
  <si>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</si>
  <si>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</si>
  <si>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</si>
  <si>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</si>
  <si>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</si>
  <si>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</si>
  <si>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</si>
  <si>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</si>
  <si>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</si>
  <si>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</si>
  <si>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</si>
  <si>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</si>
  <si>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</si>
  <si>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</si>
  <si>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</si>
  <si>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</si>
  <si>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</si>
  <si>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</si>
  <si>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</si>
  <si>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</si>
  <si>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</si>
  <si>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</si>
  <si>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</si>
  <si>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</si>
  <si>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</si>
  <si>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</si>
  <si>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</si>
  <si>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</si>
  <si>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</si>
  <si>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</si>
  <si>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</si>
  <si>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</si>
  <si>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</si>
  <si>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</si>
  <si>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</si>
  <si>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</si>
  <si>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</si>
  <si>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</si>
  <si>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</si>
  <si>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</si>
  <si>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</si>
  <si>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</si>
  <si>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</si>
  <si>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</si>
  <si>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</si>
  <si>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</si>
  <si>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</si>
  <si>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</si>
  <si>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</si>
  <si>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</si>
  <si>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</si>
  <si>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</si>
  <si>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</si>
  <si>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</si>
  <si>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</si>
  <si>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</si>
  <si>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</si>
  <si>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</si>
  <si>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</si>
  <si>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</si>
  <si>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</si>
  <si>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</si>
  <si>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</si>
  <si>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</si>
  <si>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</si>
  <si>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</si>
  <si>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</si>
  <si>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</si>
  <si>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</si>
  <si>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</si>
  <si>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</si>
  <si>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</si>
  <si>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</si>
  <si>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</si>
  <si>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</si>
  <si>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</si>
  <si>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</si>
  <si>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</si>
  <si>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</si>
  <si>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</si>
  <si>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</si>
  <si>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</si>
  <si>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</si>
  <si>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</si>
  <si>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</si>
  <si>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</si>
  <si>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</si>
  <si>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</si>
  <si>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</si>
  <si>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</si>
  <si>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</si>
  <si>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</si>
  <si>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</si>
  <si>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</si>
  <si>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</si>
  <si>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</si>
  <si>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</si>
  <si>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</si>
  <si>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</si>
  <si>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</si>
  <si>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</si>
  <si>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</si>
  <si>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</si>
  <si>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</si>
  <si>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</si>
  <si>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</si>
  <si>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</si>
  <si>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</si>
  <si>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</si>
  <si>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</si>
  <si>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</si>
  <si>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</si>
  <si>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</si>
  <si>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</si>
  <si>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</si>
  <si>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</si>
  <si>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</si>
  <si>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</si>
  <si>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</si>
  <si>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</si>
  <si>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</si>
  <si>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</si>
  <si>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</si>
  <si>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</si>
  <si>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</si>
  <si>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</si>
  <si>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</si>
  <si>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</si>
  <si>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</si>
  <si>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</si>
  <si>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</si>
  <si>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</si>
  <si>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</si>
  <si>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</si>
  <si>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</si>
  <si>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</si>
  <si>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</si>
  <si>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</si>
  <si>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</si>
  <si>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</si>
  <si>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</si>
  <si>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</si>
  <si>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</si>
  <si>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</si>
  <si>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</si>
  <si>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</si>
  <si>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</si>
  <si>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</si>
  <si>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</si>
  <si>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</si>
  <si>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</si>
  <si>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</si>
  <si>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</si>
  <si>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</si>
  <si>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</si>
  <si>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</si>
  <si>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</si>
  <si>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</si>
  <si>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</si>
  <si>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</si>
  <si>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</si>
  <si>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</si>
  <si>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</si>
  <si>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</si>
  <si>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</si>
  <si>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</si>
  <si>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</si>
  <si>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</si>
  <si>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</si>
  <si>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</si>
  <si>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</si>
  <si>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</si>
  <si>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</si>
  <si>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</si>
  <si>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</si>
  <si>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</si>
  <si>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</si>
  <si>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</si>
  <si>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</si>
  <si>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</si>
  <si>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</si>
  <si>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</si>
  <si>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</si>
  <si>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</si>
  <si>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</si>
  <si>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</si>
  <si>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</si>
  <si>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</si>
  <si>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</si>
  <si>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</si>
  <si>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</si>
  <si>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</si>
  <si>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</si>
  <si>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</si>
  <si>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</si>
  <si>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</si>
  <si>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</si>
  <si>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</si>
  <si>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</si>
  <si>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</si>
  <si>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</si>
  <si>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</si>
  <si>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</si>
  <si>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</si>
  <si>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</si>
  <si>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</si>
  <si>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</si>
  <si>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</si>
  <si>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</si>
  <si>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</si>
  <si>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</si>
  <si>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</si>
  <si>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</si>
  <si>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</si>
  <si>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</si>
  <si>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</si>
  <si>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</si>
  <si>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</si>
  <si>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</si>
  <si>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</si>
  <si>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</si>
  <si>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</si>
  <si>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</si>
  <si>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</si>
  <si>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</si>
  <si>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</si>
  <si>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</si>
  <si>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</si>
  <si>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</si>
  <si>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</si>
  <si>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</si>
  <si>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</si>
  <si>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</si>
  <si>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</si>
  <si>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</si>
  <si>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</si>
  <si>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</si>
  <si>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</si>
  <si>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</si>
  <si>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</si>
  <si>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</si>
  <si>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</si>
  <si>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</si>
  <si>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</si>
  <si>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</si>
  <si>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</si>
  <si>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</si>
  <si>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</si>
  <si>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</si>
  <si>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</si>
  <si>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</si>
  <si>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</si>
  <si>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</si>
  <si>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</si>
  <si>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</si>
  <si>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</si>
  <si>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</si>
  <si>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</si>
  <si>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</si>
  <si>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</si>
  <si>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</si>
  <si>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</si>
  <si>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</si>
  <si>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</si>
  <si>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</si>
  <si>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</si>
  <si>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</si>
  <si>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</si>
  <si>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</si>
  <si>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</si>
  <si>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</si>
  <si>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</si>
  <si>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</si>
  <si>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</si>
  <si>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</si>
  <si>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</si>
  <si>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</si>
  <si>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</si>
  <si>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</si>
  <si>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</si>
  <si>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</si>
  <si>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</si>
  <si>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</si>
  <si>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</si>
  <si>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</si>
  <si>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</si>
  <si>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</si>
  <si>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</si>
  <si>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</si>
  <si>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</si>
  <si>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</si>
  <si>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</si>
  <si>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</si>
  <si>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</si>
  <si>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</si>
  <si>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</si>
  <si>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</si>
  <si>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</si>
  <si>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</si>
  <si>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</si>
  <si>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</si>
  <si>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</si>
  <si>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</si>
  <si>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</si>
  <si>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</si>
  <si>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</si>
  <si>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</si>
  <si>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</si>
  <si>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</si>
  <si>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</si>
  <si>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</si>
  <si>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</si>
  <si>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</si>
  <si>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</si>
  <si>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</si>
  <si>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</si>
  <si>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</si>
  <si>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</si>
  <si>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</si>
  <si>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</si>
  <si>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</si>
  <si>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</si>
  <si>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</si>
  <si>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</si>
  <si>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</si>
  <si>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</si>
  <si>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</si>
  <si>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</si>
  <si>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</si>
  <si>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</si>
  <si>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</si>
  <si>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</si>
  <si>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</si>
  <si>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</si>
  <si>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</si>
  <si>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</si>
  <si>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</si>
  <si>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</si>
  <si>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</si>
  <si>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</si>
  <si>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</si>
  <si>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</si>
  <si>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</si>
  <si>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</si>
  <si>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</si>
  <si>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</si>
  <si>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</si>
  <si>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</si>
  <si>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</si>
  <si>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</si>
  <si>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</si>
  <si>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</si>
  <si>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</si>
  <si>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</si>
  <si>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</si>
  <si>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</si>
  <si>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</si>
  <si>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</si>
  <si>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</si>
  <si>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</si>
  <si>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</si>
  <si>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</si>
  <si>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</si>
  <si>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</si>
  <si>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</si>
  <si>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</si>
  <si>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</si>
  <si>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</si>
  <si>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</si>
  <si>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</si>
  <si>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</si>
  <si>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</si>
  <si>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</si>
  <si>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</si>
  <si>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</si>
  <si>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</si>
  <si>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</si>
  <si>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</si>
  <si>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</si>
  <si>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</si>
  <si>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</si>
  <si>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</si>
  <si>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</si>
  <si>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</si>
  <si>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</si>
  <si>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</si>
  <si>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</si>
  <si>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</si>
  <si>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</si>
  <si>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</si>
  <si>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</si>
  <si>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</si>
  <si>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</si>
  <si>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</si>
  <si>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</si>
  <si>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</si>
  <si>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</si>
  <si>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</si>
  <si>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</si>
  <si>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</si>
  <si>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</si>
  <si>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</si>
  <si>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</si>
  <si>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</si>
  <si>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</si>
  <si>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</si>
  <si>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</si>
  <si>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</si>
  <si>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</si>
  <si>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</si>
  <si>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</si>
  <si>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</si>
  <si>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</si>
  <si>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</si>
  <si>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</si>
  <si>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</si>
  <si>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</si>
  <si>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</si>
  <si>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</si>
  <si>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</si>
  <si>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</si>
  <si>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</si>
  <si>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</si>
  <si>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</si>
  <si>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</si>
  <si>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</si>
  <si>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</si>
  <si>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</si>
  <si>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</si>
  <si>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</si>
  <si>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</si>
  <si>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</si>
  <si>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</si>
  <si>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</si>
  <si>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</si>
  <si>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</si>
  <si>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</si>
  <si>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</si>
  <si>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</si>
  <si>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</si>
  <si>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</si>
  <si>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</si>
  <si>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</si>
  <si>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</si>
  <si>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</si>
  <si>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</si>
  <si>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</si>
  <si>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</si>
  <si>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</si>
  <si>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</si>
  <si>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</si>
  <si>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</si>
  <si>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</si>
  <si>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</si>
  <si>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</si>
  <si>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</si>
  <si>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</si>
  <si>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</si>
  <si>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</si>
  <si>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</si>
  <si>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</si>
  <si>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</si>
  <si>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</si>
  <si>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</si>
  <si>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</si>
  <si>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</si>
  <si>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</si>
  <si>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</si>
  <si>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</si>
  <si>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</si>
  <si>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</si>
  <si>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</si>
  <si>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</si>
  <si>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</si>
  <si>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</si>
  <si>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</si>
  <si>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</si>
  <si>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</si>
  <si>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</si>
  <si>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</si>
  <si>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</si>
  <si>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</si>
  <si>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</si>
  <si>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</si>
  <si>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</si>
  <si>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</si>
  <si>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</si>
  <si>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</si>
  <si>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</si>
  <si>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</si>
  <si>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</si>
  <si>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</si>
  <si>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</si>
  <si>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</si>
  <si>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</si>
  <si>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</si>
  <si>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</si>
  <si>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</si>
  <si>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</si>
  <si>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</si>
  <si>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</si>
  <si>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</si>
  <si>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</si>
  <si>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</si>
  <si>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</si>
  <si>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</si>
  <si>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</si>
  <si>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</si>
  <si>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</si>
  <si>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</si>
  <si>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</si>
  <si>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</si>
  <si>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</si>
  <si>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</si>
  <si>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</si>
  <si>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</si>
  <si>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</si>
  <si>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</si>
  <si>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</si>
  <si>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</si>
  <si>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</si>
  <si>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</si>
  <si>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</si>
  <si>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</si>
  <si>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</si>
  <si>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</si>
  <si>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</si>
  <si>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</si>
  <si>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</si>
  <si>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</si>
  <si>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</si>
  <si>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</si>
  <si>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</si>
  <si>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</si>
  <si>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</si>
  <si>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</si>
  <si>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</si>
  <si>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</si>
  <si>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</si>
  <si>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</si>
  <si>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</si>
  <si>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</si>
  <si>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</si>
  <si>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</si>
  <si>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</si>
  <si>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</si>
  <si>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</si>
  <si>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</si>
  <si>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</si>
  <si>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</si>
  <si>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</si>
  <si>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</si>
  <si>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</si>
  <si>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</si>
  <si>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</si>
  <si>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</si>
  <si>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</si>
  <si>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</si>
  <si>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</si>
  <si>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</si>
  <si>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</si>
  <si>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</si>
  <si>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</si>
  <si>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</si>
  <si>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</si>
  <si>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</si>
  <si>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</si>
  <si>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</si>
  <si>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</si>
  <si>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</si>
  <si>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</si>
  <si>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</si>
  <si>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</si>
  <si>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</si>
  <si>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</si>
  <si>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</si>
  <si>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</si>
  <si>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</si>
  <si>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</si>
  <si>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</si>
  <si>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</si>
  <si>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</si>
  <si>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</si>
  <si>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</si>
  <si>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</si>
  <si>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</si>
  <si>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</si>
  <si>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</si>
  <si>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</si>
  <si>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</si>
  <si>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</si>
  <si>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</si>
  <si>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</si>
  <si>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</si>
  <si>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</si>
  <si>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</si>
  <si>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</si>
  <si>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</si>
  <si>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</si>
  <si>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</si>
  <si>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</si>
  <si>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</si>
  <si>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</si>
  <si>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</si>
  <si>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</si>
  <si>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</si>
  <si>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</si>
  <si>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</si>
  <si>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</si>
  <si>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</si>
  <si>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</si>
  <si>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</si>
  <si>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</si>
  <si>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</si>
  <si>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</si>
  <si>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</si>
  <si>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</si>
  <si>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</si>
  <si>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</si>
  <si>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</si>
  <si>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</si>
  <si>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</si>
  <si>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</si>
  <si>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</si>
  <si>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</si>
  <si>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</si>
  <si>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</si>
  <si>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</si>
  <si>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</si>
  <si>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</si>
  <si>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</si>
  <si>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</si>
  <si>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</si>
  <si>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</si>
  <si>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</si>
  <si>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</si>
  <si>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</si>
  <si>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</si>
  <si>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</si>
  <si>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</si>
  <si>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</si>
  <si>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</si>
  <si>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</si>
  <si>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</si>
  <si>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</si>
  <si>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</si>
  <si>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</si>
  <si>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</si>
  <si>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</si>
  <si>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</si>
  <si>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</si>
  <si>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</si>
  <si>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</si>
  <si>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</si>
  <si>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</si>
  <si>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</si>
  <si>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</si>
  <si>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</si>
  <si>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</si>
  <si>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</si>
  <si>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</si>
  <si>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</si>
  <si>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</si>
  <si>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</si>
  <si>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</si>
  <si>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</si>
  <si>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</si>
  <si>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</si>
  <si>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</si>
  <si>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</si>
  <si>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</si>
  <si>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</si>
  <si>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</si>
  <si>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</si>
  <si>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</si>
  <si>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</si>
  <si>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</si>
  <si>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</si>
  <si>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</si>
  <si>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</si>
  <si>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</si>
  <si>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</si>
  <si>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</si>
  <si>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</si>
  <si>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</si>
  <si>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</si>
  <si>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</si>
  <si>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</si>
  <si>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</si>
  <si>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</si>
  <si>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</si>
  <si>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</si>
  <si>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</si>
  <si>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</si>
  <si>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</si>
  <si>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</si>
  <si>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</si>
  <si>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</si>
  <si>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</si>
  <si>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</si>
  <si>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</si>
  <si>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</si>
  <si>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</si>
  <si>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</si>
  <si>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</si>
  <si>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</si>
  <si>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</si>
  <si>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</si>
  <si>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</si>
  <si>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</si>
  <si>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</si>
  <si>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</si>
  <si>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</si>
  <si>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</si>
  <si>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</si>
  <si>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</si>
  <si>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</si>
  <si>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</si>
  <si>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</si>
  <si>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</si>
  <si>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</si>
  <si>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</si>
  <si>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</si>
  <si>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</si>
  <si>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</si>
  <si>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</si>
  <si>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</si>
  <si>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</si>
  <si>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</si>
  <si>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</si>
  <si>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</si>
  <si>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</si>
  <si>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</si>
  <si>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</si>
  <si>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</si>
  <si>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</si>
  <si>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</si>
  <si>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</si>
  <si>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</si>
  <si>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</si>
  <si>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</si>
  <si>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</si>
  <si>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</si>
  <si>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</si>
  <si>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</si>
  <si>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</si>
  <si>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</si>
  <si>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</si>
  <si>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</si>
  <si>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</si>
  <si>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</si>
  <si>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</si>
  <si>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</si>
  <si>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</si>
  <si>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</si>
  <si>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</si>
  <si>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</si>
  <si>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</si>
  <si>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</si>
  <si>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</si>
  <si>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</si>
  <si>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</si>
  <si>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</si>
  <si>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</si>
  <si>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</si>
  <si>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</si>
  <si>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</si>
  <si>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</si>
  <si>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</si>
  <si>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</si>
  <si>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</si>
  <si>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</si>
  <si>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</si>
  <si>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</si>
  <si>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</si>
  <si>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</si>
  <si>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</si>
  <si>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</si>
  <si>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</si>
  <si>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</si>
  <si>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</si>
  <si>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</si>
  <si>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</si>
  <si>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</si>
  <si>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</si>
  <si>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</si>
  <si>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</si>
  <si>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</si>
  <si>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</si>
  <si>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</si>
  <si>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</si>
  <si>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</si>
  <si>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</si>
  <si>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</si>
  <si>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</si>
  <si>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</si>
  <si>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</si>
  <si>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</si>
  <si>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</si>
  <si>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</si>
  <si>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</si>
  <si>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</si>
  <si>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</si>
  <si>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</si>
  <si>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</si>
  <si>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</si>
  <si>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</si>
  <si>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</si>
  <si>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</si>
  <si>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</si>
  <si>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</si>
  <si>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</si>
  <si>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</si>
  <si>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</si>
  <si>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</si>
  <si>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</si>
  <si>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</si>
  <si>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</si>
  <si>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</si>
  <si>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</si>
  <si>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</si>
  <si>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</si>
  <si>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</si>
  <si>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</si>
  <si>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</si>
  <si>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</si>
  <si>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</si>
  <si>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</si>
  <si>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</si>
  <si>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</si>
  <si>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</si>
  <si>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</si>
  <si>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</si>
  <si>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</si>
  <si>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</si>
  <si>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</si>
  <si>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</si>
  <si>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</si>
  <si>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</si>
  <si>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</si>
  <si>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</si>
  <si>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</si>
  <si>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</si>
  <si>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</si>
  <si>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</si>
  <si>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</si>
  <si>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</si>
  <si>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</si>
  <si>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</si>
  <si>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</si>
  <si>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</si>
  <si>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</si>
  <si>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</si>
  <si>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</si>
  <si>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</si>
  <si>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</si>
  <si>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</si>
  <si>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</si>
  <si>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</si>
  <si>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</si>
  <si>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</si>
  <si>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</si>
  <si>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</si>
  <si>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</si>
  <si>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</si>
  <si>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</si>
  <si>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</si>
  <si>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</si>
  <si>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</si>
  <si>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</si>
  <si>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</si>
  <si>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</si>
  <si>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</si>
  <si>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</si>
  <si>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</si>
  <si>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</si>
  <si>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</si>
  <si>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</si>
  <si>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</si>
  <si>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</si>
  <si>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</si>
  <si>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</si>
  <si>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</si>
  <si>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</si>
  <si>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</si>
  <si>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</si>
  <si>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</si>
  <si>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</si>
  <si>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</si>
  <si>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</si>
  <si>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</si>
  <si>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</si>
  <si>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</si>
  <si>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</si>
  <si>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</si>
  <si>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</si>
  <si>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</si>
  <si>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</si>
  <si>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</si>
  <si>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</si>
  <si>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</si>
  <si>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</si>
  <si>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</si>
  <si>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</si>
  <si>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</si>
  <si>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</si>
  <si>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</si>
  <si>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</si>
  <si>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</si>
  <si>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</si>
  <si>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</si>
  <si>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</si>
  <si>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</si>
  <si>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</si>
  <si>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</si>
  <si>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</si>
  <si>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</si>
  <si>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</si>
  <si>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</si>
  <si>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</si>
  <si>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</si>
  <si>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</si>
  <si>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</si>
  <si>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</si>
  <si>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</si>
  <si>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</si>
  <si>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</si>
  <si>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</si>
  <si>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</si>
  <si>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</si>
  <si>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</si>
  <si>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</si>
  <si>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</si>
  <si>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</si>
  <si>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</si>
  <si>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</si>
  <si>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</si>
  <si>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</si>
  <si>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</si>
  <si>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</si>
  <si>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</si>
  <si>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</si>
  <si>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</si>
  <si>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</si>
  <si>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</si>
  <si>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</si>
  <si>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</si>
  <si>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</si>
  <si>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</si>
  <si>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</si>
  <si>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</si>
  <si>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</si>
  <si>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</si>
  <si>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</si>
  <si>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</si>
  <si>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</si>
  <si>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</si>
  <si>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</si>
  <si>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</si>
  <si>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</si>
  <si>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</si>
  <si>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</si>
  <si>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</si>
  <si>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</si>
  <si>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</si>
  <si>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</si>
  <si>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</si>
  <si>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</si>
  <si>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</si>
  <si>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</si>
  <si>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</si>
  <si>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</si>
  <si>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</si>
  <si>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</si>
  <si>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</si>
  <si>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</si>
  <si>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</si>
  <si>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</si>
  <si>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</si>
  <si>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</si>
  <si>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</si>
  <si>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</si>
  <si>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</si>
  <si>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</si>
  <si>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</si>
  <si>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</si>
  <si>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</si>
  <si>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</si>
  <si>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</si>
  <si>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</si>
  <si>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</si>
  <si>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</si>
  <si>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</si>
  <si>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</si>
  <si>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</si>
  <si>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</si>
  <si>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</si>
  <si>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</si>
  <si>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</si>
  <si>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</si>
  <si>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</si>
  <si>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</si>
  <si>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</si>
  <si>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</si>
  <si>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</si>
  <si>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</si>
  <si>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</si>
  <si>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</si>
  <si>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</si>
  <si>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</si>
  <si>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</si>
  <si>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</si>
  <si>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</si>
  <si>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</si>
  <si>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</si>
  <si>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</si>
  <si>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</si>
  <si>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</si>
  <si>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</si>
  <si>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</si>
  <si>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</si>
  <si>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</si>
  <si>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</si>
  <si>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</si>
  <si>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</si>
  <si>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</si>
  <si>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</si>
  <si>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</si>
  <si>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</si>
  <si>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</si>
  <si>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</si>
  <si>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</si>
  <si>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</si>
  <si>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</si>
  <si>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</si>
  <si>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</si>
  <si>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</si>
  <si>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</si>
  <si>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</si>
  <si>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</si>
  <si>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</si>
  <si>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</si>
  <si>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</si>
  <si>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</si>
  <si>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</si>
  <si>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</si>
  <si>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</si>
  <si>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</si>
  <si>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</si>
  <si>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</si>
  <si>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</si>
  <si>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</si>
  <si>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</si>
  <si>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</si>
  <si>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</si>
  <si>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</si>
  <si>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</si>
  <si>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</si>
  <si>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</si>
  <si>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</si>
  <si>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</si>
  <si>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</si>
  <si>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</si>
  <si>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</si>
  <si>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</si>
  <si>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</si>
  <si>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</si>
  <si>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</si>
  <si>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</si>
  <si>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</si>
  <si>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</si>
  <si>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</si>
  <si>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</si>
  <si>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</si>
  <si>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</si>
  <si>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</si>
  <si>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</si>
  <si>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</si>
  <si>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</si>
  <si>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</si>
  <si>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</si>
  <si>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</si>
  <si>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</si>
  <si>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</si>
  <si>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</si>
  <si>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</si>
  <si>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</si>
  <si>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</si>
  <si>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</si>
  <si>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</si>
  <si>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</si>
  <si>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</si>
  <si>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</si>
  <si>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</si>
  <si>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</si>
  <si>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</si>
  <si>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</si>
  <si>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</si>
  <si>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</si>
  <si>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</si>
  <si>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</si>
  <si>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</si>
  <si>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</si>
  <si>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</si>
  <si>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</si>
  <si>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</si>
  <si>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</si>
  <si>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</si>
  <si>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</si>
  <si>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</si>
  <si>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</si>
  <si>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</si>
  <si>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</si>
  <si>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</si>
  <si>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</si>
  <si>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</si>
  <si>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</si>
  <si>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</si>
  <si>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</si>
  <si>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</si>
  <si>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</si>
  <si>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</si>
  <si>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</si>
  <si>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</si>
  <si>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</si>
  <si>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</si>
  <si>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</si>
  <si>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</si>
  <si>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</si>
  <si>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</si>
  <si>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</si>
  <si>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</si>
  <si>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</si>
  <si>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</si>
  <si>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</si>
  <si>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</si>
  <si>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</si>
  <si>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</si>
  <si>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</si>
  <si>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</si>
  <si>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</si>
  <si>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</si>
  <si>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</si>
  <si>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</si>
  <si>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</si>
  <si>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</si>
  <si>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</si>
  <si>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</si>
  <si>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</si>
  <si>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</si>
  <si>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</si>
  <si>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</si>
  <si>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</si>
  <si>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</si>
  <si>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</si>
  <si>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</si>
  <si>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</si>
  <si>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</si>
  <si>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</si>
  <si>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</si>
  <si>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</si>
  <si>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</si>
  <si>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</si>
  <si>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</si>
  <si>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</si>
  <si>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</si>
  <si>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</si>
  <si>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</si>
  <si>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</si>
  <si>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</si>
  <si>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</si>
  <si>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</si>
  <si>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</si>
  <si>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</si>
  <si>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</si>
  <si>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</si>
  <si>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</si>
  <si>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</si>
  <si>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</si>
  <si>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</si>
  <si>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</si>
  <si>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</si>
  <si>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</si>
  <si>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</si>
  <si>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</si>
  <si>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</si>
  <si>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</si>
  <si>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</si>
  <si>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</si>
  <si>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</si>
  <si>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</si>
  <si>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</si>
  <si>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</si>
  <si>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</si>
  <si>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</si>
  <si>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</si>
  <si>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</si>
  <si>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</si>
  <si>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</si>
  <si>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</si>
  <si>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</si>
  <si>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</si>
  <si>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</si>
  <si>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</si>
  <si>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</si>
  <si>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</si>
  <si>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</si>
  <si>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</si>
  <si>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</si>
  <si>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</si>
  <si>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</si>
  <si>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</si>
  <si>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</si>
  <si>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</si>
  <si>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</si>
  <si>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</si>
  <si>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</si>
  <si>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</si>
  <si>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</si>
  <si>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</si>
  <si>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</si>
  <si>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</si>
  <si>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</si>
  <si>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</si>
  <si>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</si>
  <si>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</si>
  <si>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</si>
  <si>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</si>
  <si>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</si>
  <si>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</si>
  <si>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</si>
  <si>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</si>
  <si>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</si>
  <si>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</si>
  <si>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</si>
  <si>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</si>
  <si>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</si>
  <si>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</si>
  <si>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</si>
  <si>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</si>
  <si>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</si>
  <si>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</si>
  <si>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</si>
  <si>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</si>
  <si>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</si>
  <si>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</si>
  <si>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</si>
  <si>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</si>
  <si>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</si>
  <si>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</si>
  <si>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</si>
  <si>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</si>
  <si>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</si>
  <si>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</si>
  <si>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</si>
  <si>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</si>
  <si>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</si>
  <si>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</si>
  <si>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</si>
  <si>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</si>
  <si>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</si>
  <si>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</si>
  <si>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</si>
  <si>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</si>
  <si>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</si>
  <si>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</si>
  <si>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</si>
  <si>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</si>
  <si>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</si>
  <si>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</si>
  <si>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</si>
  <si>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</si>
  <si>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</si>
  <si>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</si>
  <si>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</si>
  <si>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</si>
  <si>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</si>
  <si>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</si>
  <si>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</si>
  <si>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</si>
  <si>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</si>
  <si>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</si>
  <si>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</si>
  <si>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</si>
  <si>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</si>
  <si>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</si>
  <si>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</si>
  <si>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</si>
  <si>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</si>
  <si>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</si>
  <si>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</si>
  <si>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</si>
  <si>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</si>
  <si>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</si>
  <si>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</si>
  <si>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</si>
  <si>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</si>
  <si>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</si>
  <si>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</si>
  <si>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</si>
  <si>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</si>
  <si>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</si>
  <si>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</si>
  <si>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</si>
  <si>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</si>
  <si>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</si>
  <si>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</si>
  <si>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</si>
  <si>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</si>
  <si>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</si>
  <si>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</si>
  <si>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</si>
  <si>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</si>
  <si>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</si>
  <si>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</si>
  <si>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</si>
  <si>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</si>
  <si>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</si>
  <si>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</si>
  <si>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</si>
  <si>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</si>
  <si>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</si>
  <si>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</si>
  <si>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</si>
  <si>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</si>
  <si>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</si>
  <si>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</si>
  <si>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</si>
  <si>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</si>
  <si>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</si>
  <si>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</si>
  <si>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</si>
  <si>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</si>
  <si>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</si>
  <si>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</si>
  <si>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</si>
  <si>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</si>
  <si>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</si>
  <si>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</si>
  <si>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</si>
  <si>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</si>
  <si>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</si>
  <si>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</si>
  <si>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</si>
  <si>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</si>
  <si>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</si>
  <si>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</si>
  <si>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</si>
  <si>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</si>
  <si>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</si>
  <si>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</si>
  <si>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</si>
  <si>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</si>
  <si>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</si>
  <si>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</si>
  <si>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</si>
  <si>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</si>
  <si>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</si>
  <si>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</si>
  <si>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</si>
  <si>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</si>
  <si>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</si>
  <si>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</si>
  <si>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</si>
  <si>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</si>
  <si>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</si>
  <si>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</si>
  <si>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</si>
  <si>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</si>
  <si>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</si>
  <si>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</si>
  <si>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</si>
  <si>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</si>
  <si>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</si>
  <si>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</si>
  <si>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</si>
  <si>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</si>
  <si>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</si>
  <si>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</si>
  <si>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</si>
  <si>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</si>
  <si>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</si>
  <si>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</si>
  <si>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</si>
  <si>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</si>
  <si>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</si>
  <si>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</si>
  <si>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</si>
  <si>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</si>
  <si>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</si>
  <si>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</si>
  <si>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</si>
  <si>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</si>
  <si>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</si>
  <si>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</si>
  <si>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</si>
  <si>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</si>
  <si>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</si>
  <si>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</si>
  <si>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</si>
  <si>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</si>
  <si>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</si>
  <si>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</si>
  <si>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</si>
  <si>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</si>
  <si>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</si>
  <si>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</si>
  <si>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</si>
  <si>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</si>
  <si>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</si>
  <si>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</si>
  <si>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</si>
  <si>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</si>
  <si>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</si>
  <si>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</si>
  <si>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</si>
  <si>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</si>
  <si>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</si>
  <si>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</si>
  <si>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</si>
  <si>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</si>
  <si>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</si>
  <si>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</si>
  <si>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</si>
  <si>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</si>
  <si>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</si>
  <si>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</si>
  <si>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</si>
  <si>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</si>
  <si>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</si>
  <si>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</si>
  <si>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</si>
  <si>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</si>
  <si>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</si>
  <si>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</si>
  <si>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</si>
  <si>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</si>
  <si>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</si>
  <si>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</si>
  <si>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</si>
  <si>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</si>
  <si>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</si>
  <si>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</si>
  <si>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</si>
  <si>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</si>
  <si>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</si>
  <si>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</si>
  <si>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</si>
  <si>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</si>
  <si>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</si>
  <si>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</si>
  <si>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</si>
  <si>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</si>
  <si>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</si>
  <si>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</si>
  <si>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</si>
  <si>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</si>
  <si>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</si>
  <si>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</si>
  <si>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</si>
  <si>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</si>
  <si>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</si>
  <si>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</si>
  <si>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</si>
  <si>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</si>
  <si>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</si>
  <si>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</si>
  <si>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</si>
  <si>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</si>
  <si>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</si>
  <si>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</si>
  <si>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</si>
  <si>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</si>
  <si>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</si>
  <si>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</si>
  <si>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</si>
  <si>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</si>
  <si>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</si>
  <si>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</si>
  <si>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</si>
  <si>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</si>
  <si>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</si>
  <si>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</si>
  <si>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</si>
  <si>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</si>
  <si>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</si>
  <si>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</si>
  <si>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</si>
  <si>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</si>
  <si>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</si>
  <si>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</si>
  <si>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</si>
  <si>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</si>
  <si>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</si>
  <si>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</si>
  <si>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</si>
  <si>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</si>
  <si>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</si>
  <si>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</si>
  <si>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</si>
  <si>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</si>
  <si>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</si>
  <si>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</si>
  <si>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</si>
  <si>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</si>
  <si>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</si>
  <si>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</si>
  <si>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</si>
  <si>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</si>
  <si>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</si>
  <si>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</si>
  <si>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</si>
  <si>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</si>
  <si>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</si>
  <si>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</si>
  <si>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</si>
  <si>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</si>
  <si>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</si>
  <si>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</si>
  <si>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</si>
  <si>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</si>
  <si>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</si>
  <si>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</si>
  <si>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</si>
  <si>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</si>
  <si>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</si>
  <si>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</si>
  <si>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</si>
  <si>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</si>
  <si>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</si>
  <si>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</si>
  <si>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</si>
  <si>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</si>
  <si>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</si>
  <si>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</si>
  <si>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</si>
  <si>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</si>
  <si>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</si>
  <si>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</si>
  <si>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</si>
  <si>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</si>
  <si>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</si>
  <si>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</si>
  <si>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</si>
  <si>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</si>
  <si>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</si>
  <si>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</si>
  <si>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</si>
  <si>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</si>
  <si>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</si>
  <si>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</si>
  <si>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</si>
  <si>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</si>
  <si>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</si>
  <si>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</si>
  <si>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</si>
  <si>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</si>
  <si>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</si>
  <si>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</si>
  <si>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</si>
  <si>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</si>
  <si>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</si>
  <si>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</si>
  <si>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</si>
  <si>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</si>
  <si>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</si>
  <si>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</si>
  <si>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</si>
  <si>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</si>
  <si>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</si>
  <si>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</si>
  <si>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</si>
  <si>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</si>
  <si>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</si>
  <si>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</si>
  <si>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</si>
  <si>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</si>
  <si>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</si>
  <si>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</si>
  <si>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</si>
  <si>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</si>
  <si>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</si>
  <si>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</si>
  <si>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</si>
  <si>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</si>
  <si>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</si>
  <si>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</si>
  <si>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</si>
  <si>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</si>
  <si>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</si>
  <si>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</si>
  <si>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</si>
  <si>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</si>
  <si>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</si>
  <si>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</si>
  <si>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</si>
  <si>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</si>
  <si>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</si>
  <si>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</si>
  <si>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</si>
  <si>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</si>
  <si>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</si>
  <si>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</si>
  <si>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</si>
  <si>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</si>
  <si>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</si>
  <si>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</si>
  <si>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</si>
  <si>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</si>
  <si>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</si>
  <si>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</si>
  <si>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</si>
  <si>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</si>
  <si>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</si>
  <si>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</si>
  <si>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</si>
  <si>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</si>
  <si>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</si>
  <si>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</si>
  <si>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</si>
  <si>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</si>
  <si>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</si>
  <si>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</si>
  <si>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</si>
  <si>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</si>
  <si>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</si>
  <si>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</si>
  <si>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</si>
  <si>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</si>
  <si>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</si>
  <si>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</si>
  <si>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</si>
  <si>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</si>
  <si>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</si>
  <si>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</si>
  <si>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</si>
  <si>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</si>
  <si>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</si>
  <si>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</si>
  <si>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</si>
  <si>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</si>
  <si>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</si>
  <si>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</si>
  <si>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</si>
  <si>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</si>
  <si>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</si>
  <si>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</si>
  <si>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</si>
  <si>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</si>
  <si>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</si>
  <si>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</si>
  <si>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</si>
  <si>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</si>
  <si>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</si>
  <si>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</si>
  <si>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</si>
  <si>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</si>
  <si>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</si>
  <si>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</si>
  <si>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</si>
  <si>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</si>
  <si>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</si>
  <si>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</si>
  <si>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</si>
  <si>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</si>
  <si>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</si>
  <si>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</si>
  <si>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</si>
  <si>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</si>
  <si>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</si>
  <si>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</si>
  <si>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</si>
  <si>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</si>
  <si>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</si>
  <si>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</si>
  <si>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</si>
  <si>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</si>
  <si>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</si>
  <si>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</si>
  <si>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</si>
  <si>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</si>
  <si>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</si>
  <si>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</si>
  <si>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</si>
  <si>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</si>
  <si>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</si>
  <si>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</si>
  <si>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</si>
  <si>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</si>
  <si>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</si>
  <si>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</si>
  <si>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</si>
  <si>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</si>
  <si>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</si>
  <si>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</si>
  <si>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</si>
  <si>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</si>
  <si>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</si>
  <si>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</si>
  <si>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</si>
  <si>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</si>
  <si>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</si>
  <si>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</si>
  <si>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</si>
  <si>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</si>
  <si>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</si>
  <si>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</si>
  <si>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</si>
  <si>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</si>
  <si>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</si>
  <si>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</si>
  <si>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</si>
  <si>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</si>
  <si>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</si>
  <si>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</si>
  <si>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</si>
  <si>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</si>
  <si>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</si>
  <si>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</si>
  <si>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</si>
  <si>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</si>
  <si>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</si>
  <si>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</si>
  <si>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</si>
  <si>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</si>
  <si>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</si>
  <si>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</si>
  <si>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</si>
  <si>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</si>
  <si>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</si>
  <si>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</si>
  <si>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</si>
  <si>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</si>
  <si>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</si>
  <si>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</si>
  <si>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</si>
  <si>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</si>
  <si>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</si>
  <si>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</si>
  <si>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</si>
  <si>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</si>
  <si>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</si>
  <si>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</si>
  <si>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</si>
  <si>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</si>
  <si>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</si>
  <si>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</si>
  <si>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</si>
  <si>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</si>
  <si>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</si>
  <si>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</si>
  <si>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</si>
  <si>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</si>
  <si>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</si>
  <si>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</si>
  <si>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</si>
  <si>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</si>
  <si>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</si>
  <si>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</si>
  <si>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</si>
  <si>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</si>
  <si>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</si>
  <si>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</si>
  <si>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</si>
  <si>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</si>
  <si>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</si>
  <si>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</si>
  <si>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</si>
  <si>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</si>
  <si>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</si>
  <si>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</si>
  <si>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</si>
  <si>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</si>
  <si>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</si>
  <si>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</si>
  <si>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</si>
  <si>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</si>
  <si>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</si>
  <si>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</si>
  <si>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</si>
  <si>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</si>
  <si>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</si>
  <si>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</si>
  <si>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</si>
  <si>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</si>
  <si>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</si>
  <si>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</si>
  <si>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</si>
  <si>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</si>
  <si>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</si>
  <si>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</si>
  <si>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</si>
  <si>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</si>
  <si>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</si>
  <si>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</si>
  <si>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</si>
  <si>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</si>
  <si>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</si>
  <si>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</si>
  <si>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</si>
  <si>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</si>
  <si>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</si>
  <si>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</si>
  <si>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</si>
  <si>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</si>
  <si>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</si>
  <si>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</si>
  <si>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</si>
  <si>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</si>
  <si>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</si>
  <si>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</si>
  <si>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</si>
  <si>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</si>
  <si>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</si>
  <si>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</si>
  <si>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</si>
  <si>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</si>
  <si>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</si>
  <si>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</si>
  <si>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</si>
  <si>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</si>
  <si>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</si>
  <si>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</si>
  <si>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</si>
  <si>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</si>
  <si>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</si>
  <si>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</si>
  <si>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</si>
  <si>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</si>
  <si>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</si>
  <si>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</si>
  <si>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</si>
  <si>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</si>
  <si>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</si>
  <si>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</si>
  <si>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</si>
  <si>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</si>
  <si>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</si>
  <si>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</si>
  <si>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</si>
  <si>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</si>
  <si>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</si>
  <si>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</si>
  <si>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</si>
  <si>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</si>
  <si>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</si>
  <si>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</si>
  <si>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</si>
  <si>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</si>
  <si>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</si>
  <si>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</si>
  <si>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</si>
  <si>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</si>
  <si>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</si>
  <si>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</si>
  <si>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</si>
  <si>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</si>
  <si>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</si>
  <si>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</si>
  <si>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</si>
  <si>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</si>
  <si>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</si>
  <si>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</si>
  <si>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</si>
  <si>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</si>
  <si>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</si>
  <si>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</si>
  <si>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</si>
  <si>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</si>
  <si>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</si>
  <si>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</si>
  <si>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</si>
  <si>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</si>
  <si>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</si>
  <si>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</si>
  <si>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</si>
  <si>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</si>
  <si>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</si>
  <si>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</si>
  <si>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</si>
  <si>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</si>
  <si>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</si>
  <si>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</si>
  <si>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</si>
  <si>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</si>
  <si>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</si>
  <si>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</si>
  <si>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</si>
  <si>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</si>
  <si>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</si>
  <si>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</si>
  <si>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</si>
  <si>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</si>
  <si>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</si>
  <si>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</si>
  <si>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</si>
  <si>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</si>
  <si>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</si>
  <si>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</si>
  <si>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</si>
  <si>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</si>
  <si>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</si>
  <si>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</si>
  <si>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</si>
  <si>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</si>
  <si>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</si>
  <si>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</si>
  <si>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</si>
  <si>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</si>
  <si>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</si>
  <si>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</si>
  <si>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</si>
  <si>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</si>
  <si>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</si>
  <si>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</si>
  <si>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</si>
  <si>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</si>
  <si>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</si>
  <si>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</si>
  <si>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</si>
  <si>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</si>
  <si>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</si>
  <si>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</si>
  <si>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</si>
  <si>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</si>
  <si>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</si>
  <si>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</si>
  <si>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</si>
  <si>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</si>
  <si>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</si>
  <si>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</si>
  <si>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</si>
  <si>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</si>
  <si>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</si>
  <si>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</si>
  <si>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</si>
  <si>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</si>
  <si>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</si>
  <si>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</si>
  <si>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</si>
  <si>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</si>
  <si>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</si>
  <si>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</si>
  <si>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</si>
  <si>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</si>
  <si>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</si>
  <si>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</si>
  <si>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</si>
  <si>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</si>
  <si>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</si>
  <si>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</si>
  <si>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</si>
  <si>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</si>
  <si>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</si>
  <si>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</si>
  <si>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</si>
  <si>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</si>
  <si>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</si>
  <si>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</si>
  <si>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</si>
  <si>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</si>
  <si>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</si>
  <si>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</si>
  <si>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</si>
  <si>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</si>
  <si>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</si>
  <si>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</si>
  <si>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</si>
  <si>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</si>
  <si>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</si>
  <si>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</si>
  <si>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</si>
  <si>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</si>
  <si>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</si>
  <si>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</si>
  <si>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</si>
  <si>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</si>
  <si>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</si>
  <si>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</si>
  <si>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</si>
  <si>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</si>
  <si>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</si>
  <si>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</si>
  <si>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</si>
  <si>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</si>
  <si>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</si>
  <si>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</si>
  <si>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</si>
  <si>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</si>
  <si>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</si>
  <si>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</si>
  <si>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</si>
  <si>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</si>
  <si>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</si>
  <si>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</si>
  <si>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</si>
  <si>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</si>
  <si>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</si>
  <si>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</si>
  <si>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</si>
  <si>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</si>
  <si>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</si>
  <si>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</si>
  <si>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</si>
  <si>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</si>
  <si>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</si>
  <si>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</si>
  <si>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</si>
  <si>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</si>
  <si>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</si>
  <si>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</si>
  <si>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</si>
  <si>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</si>
  <si>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</si>
  <si>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</si>
  <si>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</si>
  <si>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</si>
  <si>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</si>
  <si>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</si>
  <si>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</si>
  <si>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</si>
  <si>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</si>
  <si>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</si>
  <si>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</si>
  <si>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</si>
  <si>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</si>
  <si>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</si>
  <si>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</si>
  <si>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</si>
  <si>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</si>
  <si>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</si>
  <si>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</si>
  <si>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</si>
  <si>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</si>
  <si>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</si>
  <si>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</si>
  <si>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</si>
  <si>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</si>
  <si>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</si>
  <si>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</si>
  <si>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</si>
  <si>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</si>
  <si>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</si>
  <si>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</si>
  <si>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</si>
  <si>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</si>
  <si>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</si>
  <si>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</si>
  <si>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</si>
  <si>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</si>
  <si>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</si>
  <si>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</si>
  <si>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</si>
  <si>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</si>
  <si>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</si>
  <si>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</si>
  <si>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</si>
  <si>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</si>
  <si>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</si>
  <si>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</si>
  <si>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</si>
  <si>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</si>
  <si>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</si>
  <si>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</si>
  <si>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</si>
  <si>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</si>
  <si>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</si>
  <si>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</si>
  <si>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</si>
  <si>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</si>
  <si>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</si>
  <si>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</si>
  <si>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</si>
  <si>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</si>
  <si>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</si>
  <si>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</si>
  <si>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</si>
  <si>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</si>
  <si>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</si>
  <si>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</si>
  <si>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</si>
  <si>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</si>
  <si>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</si>
  <si>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</si>
  <si>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</si>
  <si>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</si>
  <si>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</si>
  <si>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</si>
  <si>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</si>
  <si>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</si>
  <si>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</si>
  <si>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</si>
  <si>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</si>
  <si>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</si>
  <si>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</si>
  <si>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</si>
  <si>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</si>
  <si>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</si>
  <si>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</si>
  <si>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</si>
  <si>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</si>
  <si>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</si>
  <si>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</si>
  <si>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</si>
  <si>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</si>
  <si>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</si>
  <si>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</si>
  <si>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</si>
  <si>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</si>
  <si>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</si>
  <si>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</si>
  <si>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</si>
  <si>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</si>
  <si>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</si>
  <si>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</si>
  <si>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</si>
  <si>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</si>
  <si>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</si>
  <si>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</si>
  <si>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</si>
  <si>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</si>
  <si>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</si>
  <si>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</si>
  <si>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</si>
  <si>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</si>
  <si>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</si>
  <si>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</si>
  <si>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</si>
  <si>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</si>
  <si>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</si>
  <si>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</si>
  <si>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</si>
  <si>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</si>
  <si>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</si>
  <si>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</si>
  <si>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</si>
  <si>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</si>
  <si>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</si>
  <si>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</si>
  <si>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</si>
  <si>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</si>
  <si>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</si>
  <si>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</si>
  <si>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</si>
  <si>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</si>
  <si>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</si>
  <si>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</si>
  <si>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</si>
  <si>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</si>
  <si>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</si>
  <si>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</si>
  <si>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</si>
  <si>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</si>
  <si>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</si>
  <si>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</si>
  <si>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</si>
  <si>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</si>
  <si>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</si>
  <si>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</si>
  <si>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</si>
  <si>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</si>
  <si>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</si>
  <si>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</si>
  <si>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</si>
  <si>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</si>
  <si>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</si>
  <si>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</si>
  <si>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</si>
  <si>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</si>
  <si>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</si>
  <si>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</si>
  <si>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</si>
  <si>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</si>
  <si>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</si>
  <si>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</si>
  <si>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</si>
  <si>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</si>
  <si>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</si>
  <si>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</si>
  <si>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</si>
  <si>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</si>
  <si>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</si>
  <si>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</si>
  <si>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</si>
  <si>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</si>
  <si>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</si>
  <si>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</si>
  <si>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</si>
  <si>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</si>
  <si>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</si>
  <si>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</si>
  <si>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</si>
  <si>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</si>
  <si>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</si>
  <si>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</si>
  <si>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</si>
  <si>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</si>
  <si>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</si>
  <si>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</si>
  <si>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</si>
  <si>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</si>
  <si>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</si>
  <si>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</si>
  <si>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</si>
  <si>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</si>
  <si>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</si>
  <si>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</si>
  <si>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</si>
  <si>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</si>
  <si>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</si>
  <si>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</si>
  <si>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</si>
  <si>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</si>
  <si>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</si>
  <si>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</si>
  <si>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</si>
  <si>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</si>
  <si>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</si>
  <si>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</si>
  <si>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</si>
  <si>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</si>
  <si>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</si>
  <si>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</si>
  <si>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</si>
  <si>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</si>
  <si>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</si>
  <si>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</si>
  <si>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</si>
  <si>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</si>
  <si>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</si>
  <si>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</si>
  <si>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</si>
  <si>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</si>
  <si>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</si>
  <si>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</si>
  <si>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</si>
  <si>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</si>
  <si>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</si>
  <si>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</si>
  <si>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</si>
  <si>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</si>
  <si>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</si>
  <si>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</si>
  <si>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</si>
  <si>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</si>
  <si>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</si>
  <si>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</si>
  <si>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</si>
  <si>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</si>
  <si>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</si>
  <si>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</si>
  <si>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</si>
  <si>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</si>
  <si>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</si>
  <si>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</si>
  <si>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</si>
  <si>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</si>
  <si>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</si>
  <si>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</si>
  <si>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</si>
  <si>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</si>
  <si>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</si>
  <si>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</si>
  <si>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</si>
  <si>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</si>
  <si>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</si>
  <si>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</si>
  <si>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</si>
  <si>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</si>
  <si>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</si>
  <si>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</si>
  <si>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</si>
  <si>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</si>
  <si>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</si>
  <si>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</si>
  <si>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</si>
  <si>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</si>
  <si>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</si>
  <si>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</si>
  <si>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</si>
  <si>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</si>
  <si>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</si>
  <si>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</si>
  <si>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</si>
  <si>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</si>
  <si>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</si>
  <si>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</si>
  <si>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</si>
  <si>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</si>
  <si>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</si>
  <si>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</si>
  <si>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</si>
  <si>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</si>
  <si>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</si>
  <si>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</si>
  <si>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</si>
  <si>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</si>
  <si>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</si>
  <si>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</si>
  <si>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</si>
  <si>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</si>
  <si>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</si>
  <si>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</si>
  <si>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</si>
  <si>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</si>
  <si>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</si>
  <si>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</si>
  <si>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</si>
  <si>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</si>
  <si>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</si>
  <si>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</si>
  <si>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</si>
  <si>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</si>
  <si>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</si>
  <si>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</si>
  <si>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</si>
  <si>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</si>
  <si>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</si>
  <si>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</si>
  <si>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</si>
  <si>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</si>
  <si>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</si>
  <si>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</si>
  <si>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</si>
  <si>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</si>
  <si>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</si>
  <si>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</si>
  <si>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</si>
  <si>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</si>
  <si>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</si>
  <si>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</si>
  <si>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</si>
  <si>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</si>
  <si>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</si>
  <si>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</si>
  <si>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</si>
  <si>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</si>
  <si>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</si>
  <si>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</si>
  <si>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</si>
  <si>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</si>
  <si>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</si>
  <si>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</si>
  <si>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</si>
  <si>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</si>
  <si>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</si>
  <si>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</si>
  <si>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</si>
  <si>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</si>
  <si>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</si>
  <si>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</si>
  <si>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</si>
  <si>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</si>
  <si>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</si>
  <si>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</si>
  <si>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</si>
  <si>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</si>
  <si>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</si>
  <si>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</si>
  <si>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</si>
  <si>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</si>
  <si>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</si>
  <si>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</si>
  <si>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</si>
  <si>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</si>
  <si>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</si>
  <si>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</si>
  <si>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</si>
  <si>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</si>
  <si>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</si>
  <si>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</si>
  <si>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</si>
  <si>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</si>
  <si>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</si>
  <si>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</si>
  <si>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</si>
  <si>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</si>
  <si>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</si>
  <si>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</si>
  <si>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</si>
  <si>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</si>
  <si>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</si>
  <si>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</si>
  <si>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</si>
  <si>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</si>
  <si>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</si>
  <si>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</si>
  <si>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</si>
  <si>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</si>
  <si>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</si>
  <si>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</si>
  <si>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</si>
  <si>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</si>
  <si>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</si>
  <si>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</si>
  <si>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</si>
  <si>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</si>
  <si>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</si>
  <si>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</si>
  <si>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</si>
  <si>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</si>
  <si>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</si>
  <si>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</si>
  <si>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</si>
  <si>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</si>
  <si>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</si>
  <si>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</si>
  <si>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</si>
  <si>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</si>
  <si>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</si>
  <si>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</si>
  <si>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</si>
  <si>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</si>
  <si>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</si>
  <si>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</si>
  <si>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</si>
  <si>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</si>
  <si>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</si>
  <si>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</si>
  <si>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</si>
  <si>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</si>
  <si>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</si>
  <si>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</si>
  <si>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</si>
  <si>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</si>
  <si>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</si>
  <si>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</si>
  <si>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</si>
  <si>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</si>
  <si>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</si>
  <si>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</si>
  <si>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</si>
  <si>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</si>
  <si>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</si>
  <si>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</si>
  <si>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</si>
  <si>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</si>
  <si>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</si>
  <si>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</si>
  <si>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</si>
  <si>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</si>
  <si>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</si>
  <si>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</si>
  <si>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</si>
  <si>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</si>
  <si>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</si>
  <si>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</si>
  <si>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</si>
  <si>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</si>
  <si>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</si>
  <si>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</si>
  <si>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</si>
  <si>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</si>
  <si>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</si>
  <si>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</si>
  <si>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</si>
  <si>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</si>
  <si>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</si>
  <si>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</si>
  <si>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</si>
  <si>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</si>
  <si>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</si>
  <si>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</si>
  <si>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</si>
  <si>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</si>
  <si>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</si>
  <si>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</si>
  <si>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</si>
  <si>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</si>
  <si>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</si>
  <si>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</si>
  <si>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</si>
  <si>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</si>
  <si>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</si>
  <si>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</si>
  <si>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</si>
  <si>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</si>
  <si>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</si>
  <si>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</si>
  <si>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</si>
  <si>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</si>
  <si>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</si>
  <si>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</si>
  <si>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</si>
  <si>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</si>
  <si>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</si>
  <si>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</si>
  <si>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</si>
  <si>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</si>
  <si>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</si>
  <si>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</si>
  <si>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</si>
  <si>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</si>
  <si>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</si>
  <si>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</si>
  <si>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</si>
  <si>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</si>
  <si>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</si>
  <si>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</si>
  <si>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</si>
  <si>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</si>
  <si>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</si>
  <si>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</si>
  <si>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</si>
  <si>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</si>
  <si>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</si>
  <si>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</si>
  <si>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</si>
  <si>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</si>
  <si>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</si>
  <si>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</si>
  <si>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</si>
  <si>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</si>
  <si>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</si>
  <si>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</si>
  <si>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</si>
  <si>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</si>
  <si>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</si>
  <si>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</si>
  <si>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</si>
  <si>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</si>
  <si>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</si>
  <si>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</si>
  <si>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</si>
  <si>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</si>
  <si>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</si>
  <si>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</si>
  <si>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</si>
  <si>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</si>
  <si>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</si>
  <si>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</si>
  <si>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</si>
  <si>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</si>
  <si>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</si>
  <si>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</si>
  <si>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</si>
  <si>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</si>
  <si>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</si>
  <si>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</si>
  <si>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</si>
  <si>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</si>
  <si>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</si>
  <si>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</si>
  <si>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</si>
  <si>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</si>
  <si>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</si>
  <si>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</si>
  <si>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</si>
  <si>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</si>
  <si>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</si>
  <si>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</si>
  <si>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</si>
  <si>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</si>
  <si>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</si>
  <si>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</si>
  <si>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</si>
  <si>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</si>
  <si>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</si>
  <si>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</si>
  <si>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</si>
  <si>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</si>
  <si>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</si>
  <si>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</si>
  <si>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</si>
  <si>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</si>
  <si>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</si>
  <si>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</si>
  <si>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</si>
  <si>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</si>
  <si>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</si>
  <si>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</si>
  <si>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</si>
  <si>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</si>
  <si>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</si>
  <si>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</si>
  <si>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</si>
  <si>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</si>
  <si>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</si>
  <si>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</si>
  <si>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</si>
  <si>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</si>
  <si>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</si>
  <si>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</si>
  <si>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</si>
  <si>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</si>
  <si>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</si>
  <si>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</si>
  <si>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</si>
  <si>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</si>
  <si>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</si>
  <si>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</si>
  <si>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</si>
  <si>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</si>
  <si>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</si>
  <si>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</si>
  <si>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</si>
  <si>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</si>
  <si>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</si>
  <si>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</si>
  <si>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</si>
  <si>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</si>
  <si>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</si>
  <si>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</si>
  <si>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</si>
  <si>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</si>
  <si>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</si>
  <si>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</si>
  <si>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</si>
  <si>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</si>
  <si>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</si>
  <si>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</si>
  <si>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</si>
  <si>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</si>
  <si>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</si>
  <si>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</si>
  <si>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</si>
  <si>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</si>
  <si>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</si>
  <si>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</si>
  <si>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</si>
  <si>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</si>
  <si>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</si>
  <si>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</si>
  <si>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</si>
  <si>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</si>
  <si>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</si>
  <si>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</si>
  <si>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</si>
  <si>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</si>
  <si>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</si>
  <si>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</si>
  <si>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</si>
  <si>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</si>
  <si>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</si>
  <si>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</si>
  <si>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</si>
  <si>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</si>
  <si>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</si>
  <si>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</si>
  <si>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</si>
  <si>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</si>
  <si>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</si>
  <si>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</si>
  <si>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</si>
  <si>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</si>
  <si>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</si>
  <si>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</si>
  <si>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</si>
  <si>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</si>
  <si>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</si>
  <si>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</si>
  <si>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</si>
  <si>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</si>
  <si>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</si>
  <si>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</si>
  <si>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</si>
  <si>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</si>
  <si>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</si>
  <si>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</si>
  <si>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</si>
  <si>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</si>
  <si>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</si>
  <si>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</si>
  <si>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</si>
  <si>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</si>
  <si>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</si>
  <si>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</si>
  <si>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</si>
  <si>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</si>
  <si>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</si>
  <si>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</si>
  <si>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</si>
  <si>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</si>
  <si>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</si>
  <si>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</si>
  <si>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</si>
  <si>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</si>
  <si>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</si>
  <si>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</si>
  <si>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</si>
  <si>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</si>
  <si>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</si>
  <si>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</si>
  <si>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</si>
  <si>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</si>
  <si>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</si>
  <si>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</si>
  <si>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</si>
  <si>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</si>
  <si>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</si>
  <si>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</si>
  <si>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</si>
  <si>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</si>
  <si>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</si>
  <si>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</si>
  <si>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</si>
  <si>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</si>
  <si>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</si>
  <si>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</si>
  <si>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</si>
  <si>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</si>
  <si>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</si>
  <si>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</si>
  <si>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</si>
  <si>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</si>
  <si>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</si>
  <si>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</si>
  <si>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</si>
  <si>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</si>
  <si>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</si>
  <si>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</si>
  <si>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</si>
  <si>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</si>
  <si>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</si>
  <si>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</si>
  <si>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</si>
  <si>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</si>
  <si>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</si>
  <si>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</si>
  <si>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</si>
  <si>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</si>
  <si>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</si>
  <si>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</si>
  <si>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</si>
  <si>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</si>
  <si>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</si>
  <si>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</si>
  <si>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</si>
  <si>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</si>
  <si>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</si>
  <si>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</si>
  <si>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</si>
  <si>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</si>
  <si>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</si>
  <si>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</si>
  <si>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</si>
  <si>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</si>
  <si>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</si>
  <si>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</si>
  <si>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</si>
  <si>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</si>
  <si>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</si>
  <si>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</si>
  <si>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</si>
  <si>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</si>
  <si>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</si>
  <si>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</si>
  <si>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</si>
  <si>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</si>
  <si>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</si>
  <si>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</si>
  <si>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</si>
  <si>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</si>
  <si>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</si>
  <si>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</si>
  <si>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</si>
  <si>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</si>
  <si>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</si>
  <si>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</si>
  <si>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</si>
  <si>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</si>
  <si>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</si>
  <si>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</si>
  <si>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</si>
  <si>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</si>
  <si>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</si>
  <si>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</si>
  <si>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</si>
  <si>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</si>
  <si>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</si>
  <si>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</si>
  <si>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</si>
  <si>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</si>
  <si>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</si>
  <si>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</si>
  <si>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</si>
  <si>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</si>
  <si>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</si>
  <si>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</si>
  <si>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</si>
  <si>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</si>
  <si>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</si>
  <si>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</si>
  <si>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</si>
  <si>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</si>
  <si>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</si>
  <si>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</si>
  <si>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</si>
  <si>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</si>
  <si>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</si>
  <si>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</si>
  <si>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</si>
  <si>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</si>
  <si>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</si>
  <si>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</si>
  <si>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</si>
  <si>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</si>
  <si>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</si>
  <si>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</si>
  <si>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</si>
  <si>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</si>
  <si>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</si>
  <si>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</si>
  <si>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</si>
  <si>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</si>
  <si>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</si>
  <si>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</si>
  <si>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</si>
  <si>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</si>
  <si>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</si>
  <si>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</si>
  <si>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</si>
  <si>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</si>
  <si>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</si>
  <si>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</si>
  <si>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</si>
  <si>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</si>
  <si>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</si>
  <si>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</si>
  <si>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</si>
  <si>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</si>
  <si>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</si>
  <si>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</si>
  <si>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</si>
  <si>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</si>
  <si>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</si>
  <si>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</si>
  <si>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</si>
  <si>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</si>
  <si>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</si>
  <si>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</si>
  <si>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</si>
  <si>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</si>
  <si>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</si>
  <si>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</si>
  <si>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</si>
  <si>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</si>
  <si>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</si>
  <si>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</si>
  <si>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</si>
  <si>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</si>
  <si>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</si>
  <si>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</si>
  <si>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</si>
  <si>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</si>
  <si>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</si>
  <si>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</si>
  <si>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</si>
  <si>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</si>
  <si>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</si>
  <si>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</si>
  <si>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</si>
  <si>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</si>
  <si>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</si>
  <si>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</si>
  <si>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</si>
  <si>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</si>
  <si>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</si>
  <si>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</si>
  <si>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</si>
  <si>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</si>
  <si>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</si>
  <si>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</si>
  <si>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</si>
  <si>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</si>
  <si>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</si>
  <si>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</si>
  <si>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</si>
  <si>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</si>
  <si>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</si>
  <si>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</si>
  <si>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</si>
  <si>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</si>
  <si>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</si>
  <si>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</si>
  <si>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</si>
  <si>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</si>
  <si>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</si>
  <si>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</si>
  <si>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</si>
  <si>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</si>
  <si>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</si>
  <si>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</si>
  <si>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</si>
  <si>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</si>
  <si>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</si>
  <si>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</si>
  <si>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</si>
  <si>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</si>
  <si>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</si>
  <si>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</si>
  <si>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</si>
  <si>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</si>
  <si>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</si>
  <si>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</si>
  <si>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</si>
  <si>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</si>
  <si>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</si>
  <si>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</si>
  <si>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</si>
  <si>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</si>
  <si>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</si>
  <si>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</si>
  <si>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</si>
  <si>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</si>
  <si>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</si>
  <si>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</si>
  <si>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</si>
  <si>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</si>
  <si>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</si>
  <si>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</si>
  <si>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</si>
  <si>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</si>
  <si>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</si>
  <si>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</si>
  <si>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</si>
  <si>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</si>
  <si>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</si>
  <si>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</si>
  <si>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</si>
  <si>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</si>
  <si>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</si>
  <si>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</si>
  <si>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</si>
  <si>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</si>
  <si>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</si>
  <si>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</si>
  <si>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</si>
  <si>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</si>
  <si>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</si>
  <si>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</si>
  <si>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</si>
  <si>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</si>
  <si>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</si>
  <si>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</si>
  <si>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</si>
  <si>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</si>
  <si>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</si>
  <si>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</si>
  <si>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</si>
  <si>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</si>
  <si>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</si>
  <si>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</si>
  <si>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</si>
  <si>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</si>
  <si>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</si>
  <si>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</si>
  <si>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</si>
  <si>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</si>
  <si>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</si>
  <si>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</si>
  <si>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</si>
  <si>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</si>
  <si>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</si>
  <si>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</si>
  <si>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</si>
  <si>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</si>
  <si>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</si>
  <si>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</si>
  <si>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</si>
  <si>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</si>
  <si>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</si>
  <si>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</si>
  <si>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</si>
  <si>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</si>
  <si>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</si>
  <si>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</si>
  <si>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</si>
  <si>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</si>
  <si>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</si>
  <si>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</si>
  <si>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</si>
  <si>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</si>
  <si>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</si>
  <si>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</si>
  <si>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</si>
  <si>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</si>
  <si>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</si>
  <si>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</si>
  <si>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</si>
  <si>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</si>
  <si>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</si>
  <si>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</si>
  <si>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</si>
  <si>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</si>
  <si>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</si>
  <si>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</si>
  <si>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</si>
  <si>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</si>
  <si>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</si>
  <si>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</si>
  <si>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</si>
  <si>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</si>
  <si>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</si>
  <si>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</si>
  <si>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</si>
  <si>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</si>
  <si>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</si>
  <si>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</si>
  <si>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</si>
  <si>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</si>
  <si>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</si>
  <si>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</si>
  <si>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</si>
  <si>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</si>
  <si>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</si>
  <si>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</si>
  <si>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</si>
  <si>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</si>
  <si>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</si>
  <si>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</si>
  <si>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</si>
  <si>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</si>
  <si>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</si>
  <si>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</si>
  <si>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</si>
  <si>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</si>
  <si>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</si>
  <si>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</si>
  <si>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</si>
  <si>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</si>
  <si>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</si>
  <si>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</si>
  <si>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</si>
  <si>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</si>
  <si>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</si>
  <si>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</si>
  <si>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</si>
  <si>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</si>
  <si>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</si>
  <si>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</si>
  <si>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</si>
  <si>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</si>
  <si>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</si>
  <si>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</si>
  <si>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</si>
  <si>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</si>
  <si>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</si>
  <si>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</si>
  <si>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</si>
  <si>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</si>
  <si>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</si>
  <si>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</si>
  <si>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</si>
  <si>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</si>
  <si>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</si>
  <si>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</si>
  <si>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</si>
  <si>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</si>
  <si>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</si>
  <si>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</si>
  <si>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</si>
  <si>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</si>
  <si>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</si>
  <si>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</si>
  <si>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</si>
  <si>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</si>
  <si>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</si>
  <si>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</si>
  <si>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</si>
  <si>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</si>
  <si>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</si>
  <si>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</si>
  <si>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</si>
  <si>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</si>
  <si>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</si>
  <si>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</si>
  <si>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</si>
  <si>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</si>
  <si>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</si>
  <si>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</si>
  <si>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</si>
  <si>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</si>
  <si>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</si>
  <si>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</si>
  <si>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</si>
  <si>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</si>
  <si>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</si>
  <si>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</si>
  <si>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</si>
  <si>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</si>
  <si>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</si>
  <si>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</si>
  <si>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</si>
  <si>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</si>
  <si>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</si>
  <si>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</si>
  <si>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</si>
  <si>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</si>
  <si>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</si>
  <si>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</si>
  <si>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</si>
  <si>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</si>
  <si>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</si>
  <si>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</si>
  <si>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</si>
  <si>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</si>
  <si>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</si>
  <si>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</si>
  <si>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</si>
  <si>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</si>
  <si>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</si>
  <si>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</si>
  <si>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</si>
  <si>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</si>
  <si>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</si>
  <si>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</si>
  <si>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</si>
  <si>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</si>
  <si>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</si>
  <si>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</si>
  <si>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</si>
  <si>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</si>
  <si>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</si>
  <si>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</si>
  <si>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</si>
  <si>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</si>
  <si>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</si>
  <si>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</si>
  <si>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</si>
  <si>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</si>
  <si>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</si>
  <si>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</si>
  <si>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</si>
  <si>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</si>
  <si>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</si>
  <si>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</si>
  <si>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</si>
  <si>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</si>
  <si>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</si>
  <si>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</si>
  <si>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</si>
  <si>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</si>
  <si>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</si>
  <si>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</si>
  <si>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</si>
  <si>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</si>
  <si>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</si>
  <si>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</si>
  <si>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</si>
  <si>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</si>
  <si>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</si>
  <si>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</si>
  <si>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</si>
  <si>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</si>
  <si>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</si>
  <si>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</si>
  <si>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</si>
  <si>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</si>
  <si>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</si>
  <si>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</si>
  <si>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</si>
  <si>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</si>
  <si>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</si>
  <si>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</si>
  <si>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</si>
  <si>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</si>
  <si>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</si>
  <si>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</si>
  <si>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</si>
  <si>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</si>
  <si>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</si>
  <si>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</si>
  <si>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</si>
  <si>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</si>
  <si>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</si>
  <si>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</si>
  <si>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</si>
  <si>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</si>
  <si>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</si>
  <si>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</si>
  <si>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</si>
  <si>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</si>
  <si>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</si>
  <si>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</si>
  <si>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</si>
  <si>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</si>
  <si>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</si>
  <si>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</si>
  <si>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</si>
  <si>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</si>
  <si>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</si>
  <si>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</si>
  <si>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</si>
  <si>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</si>
  <si>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</si>
  <si>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</si>
  <si>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</si>
  <si>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</si>
  <si>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</si>
  <si>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</si>
  <si>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</si>
  <si>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</si>
  <si>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</si>
  <si>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</si>
  <si>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</si>
  <si>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</si>
  <si>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</si>
  <si>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</si>
  <si>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</si>
  <si>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</si>
  <si>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</si>
  <si>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</si>
  <si>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</si>
  <si>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</si>
  <si>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</si>
  <si>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</si>
  <si>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</si>
  <si>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</si>
  <si>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</si>
  <si>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</si>
  <si>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</si>
  <si>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</si>
  <si>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</si>
  <si>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</si>
  <si>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</si>
  <si>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</si>
  <si>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</si>
  <si>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</si>
  <si>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</si>
  <si>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</si>
  <si>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</si>
  <si>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</si>
  <si>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</si>
  <si>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</si>
  <si>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</si>
  <si>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</si>
  <si>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</si>
  <si>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</si>
  <si>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</si>
  <si>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</si>
  <si>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</si>
  <si>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</si>
  <si>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</si>
  <si>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</si>
  <si>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</si>
  <si>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</si>
  <si>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</si>
  <si>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</si>
  <si>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</si>
  <si>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</si>
  <si>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</si>
  <si>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</si>
  <si>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</si>
  <si>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</si>
  <si>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</si>
  <si>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</si>
  <si>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</si>
  <si>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</si>
  <si>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</si>
  <si>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</si>
  <si>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</si>
  <si>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</si>
  <si>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</si>
  <si>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</si>
  <si>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</si>
  <si>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</si>
  <si>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</si>
  <si>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</si>
  <si>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</si>
  <si>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</si>
  <si>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</si>
  <si>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</si>
  <si>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</si>
  <si>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</si>
  <si>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</si>
  <si>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</si>
  <si>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</si>
  <si>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</si>
  <si>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</si>
  <si>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</si>
  <si>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</si>
  <si>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</si>
  <si>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</si>
  <si>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</si>
  <si>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</si>
  <si>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</si>
  <si>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</si>
  <si>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</si>
  <si>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</si>
  <si>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</si>
  <si>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</si>
  <si>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</si>
  <si>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</si>
  <si>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</si>
  <si>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</si>
  <si>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</si>
  <si>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</si>
  <si>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</si>
  <si>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</si>
  <si>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</si>
  <si>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</si>
  <si>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</si>
  <si>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</si>
  <si>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</si>
  <si>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</si>
  <si>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</si>
  <si>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</si>
  <si>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</si>
  <si>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</si>
  <si>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</si>
  <si>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</si>
  <si>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</si>
  <si>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</si>
  <si>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</si>
  <si>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</si>
  <si>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</si>
  <si>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</si>
  <si>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</si>
  <si>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</si>
  <si>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</si>
  <si>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</si>
  <si>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</si>
  <si>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</si>
  <si>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</si>
  <si>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</si>
  <si>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</si>
  <si>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</si>
  <si>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</si>
  <si>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</si>
  <si>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</si>
  <si>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</si>
  <si>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</si>
  <si>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</si>
  <si>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</si>
  <si>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</si>
  <si>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</si>
  <si>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</si>
  <si>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</si>
  <si>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</si>
  <si>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</si>
  <si>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</si>
  <si>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</si>
  <si>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</si>
  <si>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</si>
  <si>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</si>
  <si>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</si>
  <si>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</si>
  <si>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</si>
  <si>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</si>
  <si>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</si>
  <si>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</si>
  <si>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</si>
  <si>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</si>
  <si>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</si>
  <si>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</si>
  <si>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</si>
  <si>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</si>
  <si>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</si>
  <si>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</si>
  <si>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</si>
  <si>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</si>
  <si>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</si>
  <si>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</si>
  <si>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</si>
  <si>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</si>
  <si>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</si>
  <si>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</si>
  <si>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</si>
  <si>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</si>
  <si>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</si>
  <si>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</si>
  <si>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</si>
  <si>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</si>
  <si>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</si>
  <si>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</si>
  <si>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</si>
  <si>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</si>
  <si>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</si>
  <si>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</si>
  <si>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</si>
  <si>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</si>
  <si>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</si>
  <si>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</si>
  <si>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</si>
  <si>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</si>
  <si>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</si>
  <si>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</si>
  <si>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</si>
  <si>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</si>
  <si>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</si>
  <si>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</si>
  <si>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</si>
  <si>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</si>
  <si>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</si>
  <si>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</si>
  <si>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</si>
  <si>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</si>
  <si>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</si>
  <si>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</si>
  <si>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</si>
  <si>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</si>
  <si>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</si>
  <si>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</si>
  <si>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</si>
  <si>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</si>
  <si>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</si>
  <si>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</si>
  <si>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</si>
  <si>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</si>
  <si>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</si>
  <si>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</si>
  <si>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</si>
  <si>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</si>
  <si>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</si>
  <si>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</si>
  <si>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</si>
  <si>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</si>
  <si>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</si>
  <si>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</si>
  <si>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</si>
  <si>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</si>
  <si>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</si>
  <si>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</si>
  <si>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</si>
  <si>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</si>
  <si>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</si>
  <si>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</si>
  <si>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</si>
  <si>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</si>
  <si>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</si>
  <si>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</si>
  <si>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</si>
  <si>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</si>
  <si>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</si>
  <si>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</si>
  <si>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</si>
  <si>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</si>
  <si>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</si>
  <si>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</si>
  <si>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</si>
  <si>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</si>
  <si>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</si>
  <si>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</si>
  <si>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</si>
  <si>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</si>
  <si>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</si>
  <si>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</si>
  <si>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</si>
  <si>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</si>
  <si>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</si>
  <si>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</si>
  <si>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</si>
  <si>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</si>
  <si>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</si>
  <si>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</si>
  <si>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</si>
  <si>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</si>
  <si>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</si>
  <si>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</si>
  <si>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</si>
  <si>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</si>
  <si>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</si>
  <si>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</si>
  <si>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</si>
  <si>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</si>
  <si>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</si>
  <si>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</si>
  <si>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</si>
  <si>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</si>
  <si>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</si>
  <si>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</si>
  <si>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</si>
  <si>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</si>
  <si>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</si>
  <si>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</si>
  <si>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</si>
  <si>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</si>
  <si>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</si>
  <si>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</si>
  <si>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</si>
  <si>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</si>
  <si>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</si>
  <si>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</si>
  <si>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</si>
  <si>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</si>
  <si>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</si>
  <si>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</si>
  <si>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</si>
  <si>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</si>
  <si>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</si>
  <si>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</si>
  <si>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</si>
  <si>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</si>
  <si>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</si>
  <si>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</si>
  <si>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</si>
  <si>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</si>
  <si>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</si>
  <si>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</si>
  <si>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</si>
  <si>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</si>
  <si>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</si>
  <si>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</si>
  <si>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</si>
  <si>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</si>
  <si>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</si>
  <si>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</si>
  <si>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</si>
  <si>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</si>
  <si>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</si>
  <si>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</si>
  <si>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</si>
  <si>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</si>
  <si>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</si>
  <si>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</si>
  <si>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</si>
  <si>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</si>
  <si>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</si>
  <si>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</si>
  <si>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</si>
  <si>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</si>
  <si>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</si>
  <si>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</si>
  <si>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</si>
  <si>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</si>
  <si>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</si>
  <si>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</si>
  <si>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</si>
  <si>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</si>
  <si>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</si>
  <si>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</si>
  <si>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</si>
  <si>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</si>
  <si>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</si>
  <si>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</si>
  <si>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</si>
  <si>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</si>
  <si>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</si>
  <si>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</si>
  <si>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</si>
  <si>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</si>
  <si>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</si>
  <si>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</si>
  <si>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</si>
  <si>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</si>
  <si>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</si>
  <si>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</si>
  <si>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</si>
  <si>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</si>
  <si>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</si>
  <si>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</si>
  <si>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</si>
  <si>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</si>
  <si>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</si>
  <si>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</si>
  <si>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</si>
  <si>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</si>
  <si>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</si>
  <si>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</si>
  <si>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</si>
  <si>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</si>
  <si>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</si>
  <si>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</si>
  <si>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</si>
  <si>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</si>
  <si>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</si>
  <si>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</si>
  <si>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</si>
  <si>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</si>
  <si>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</si>
  <si>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</si>
  <si>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</si>
  <si>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</si>
  <si>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</si>
  <si>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</si>
  <si>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</si>
  <si>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</si>
  <si>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</si>
  <si>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</si>
  <si>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</si>
  <si>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</si>
  <si>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</si>
  <si>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</si>
  <si>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</si>
  <si>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</si>
  <si>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</si>
  <si>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</si>
  <si>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</si>
  <si>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</si>
  <si>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</si>
  <si>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</si>
  <si>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</si>
  <si>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</si>
  <si>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</si>
  <si>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</si>
  <si>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</si>
  <si>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</si>
  <si>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</si>
  <si>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</si>
  <si>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</si>
  <si>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</si>
  <si>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</si>
  <si>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</si>
  <si>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</si>
  <si>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</si>
  <si>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</si>
  <si>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</si>
  <si>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</si>
  <si>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</si>
  <si>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</si>
  <si>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</si>
  <si>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</si>
  <si>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</si>
  <si>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</si>
  <si>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</si>
  <si>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</si>
  <si>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</si>
  <si>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</si>
  <si>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</si>
  <si>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</si>
  <si>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</si>
  <si>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</si>
  <si>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</si>
  <si>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</si>
  <si>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</si>
  <si>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</si>
  <si>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</si>
  <si>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</si>
  <si>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</si>
  <si>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</si>
  <si>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</si>
  <si>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</si>
  <si>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</si>
  <si>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</si>
  <si>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</si>
  <si>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</si>
  <si>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</si>
  <si>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</si>
  <si>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</si>
  <si>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</si>
  <si>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</si>
  <si>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</si>
  <si>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</si>
  <si>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</si>
  <si>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</si>
  <si>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</si>
  <si>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</si>
  <si>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</si>
  <si>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</si>
  <si>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</si>
  <si>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</si>
  <si>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</si>
  <si>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</si>
  <si>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</si>
  <si>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</si>
  <si>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</si>
  <si>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</si>
  <si>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</si>
  <si>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</si>
  <si>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</si>
  <si>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</si>
  <si>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</si>
  <si>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</si>
  <si>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</si>
  <si>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</si>
  <si>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</si>
  <si>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</si>
  <si>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</si>
  <si>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</si>
  <si>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</si>
  <si>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</si>
  <si>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</si>
  <si>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</si>
  <si>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</si>
  <si>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</si>
  <si>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</si>
  <si>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</si>
  <si>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</si>
  <si>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</si>
  <si>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</si>
  <si>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</si>
  <si>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</si>
  <si>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</si>
  <si>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</si>
  <si>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</si>
  <si>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</si>
  <si>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</si>
  <si>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</si>
  <si>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</si>
  <si>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</si>
  <si>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</si>
  <si>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</si>
  <si>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</si>
  <si>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</si>
  <si>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</si>
  <si>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</si>
  <si>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</si>
  <si>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</si>
  <si>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</si>
  <si>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</si>
  <si>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</si>
  <si>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</si>
  <si>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</si>
  <si>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</si>
  <si>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</si>
  <si>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</si>
  <si>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</si>
  <si>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</si>
  <si>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</si>
  <si>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</si>
  <si>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</si>
  <si>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</si>
  <si>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</si>
  <si>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</si>
  <si>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</si>
  <si>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</si>
  <si>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</si>
  <si>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</si>
  <si>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</si>
  <si>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</si>
  <si>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</si>
  <si>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</si>
  <si>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</si>
  <si>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</si>
  <si>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</si>
  <si>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</si>
  <si>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</si>
  <si>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</si>
  <si>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</si>
  <si>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</si>
  <si>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</si>
  <si>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</si>
  <si>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</si>
  <si>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</si>
  <si>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</si>
  <si>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</si>
  <si>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</si>
  <si>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</si>
  <si>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</si>
  <si>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</si>
  <si>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</si>
  <si>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</si>
  <si>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</si>
  <si>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</si>
  <si>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</si>
  <si>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</si>
  <si>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</si>
  <si>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</si>
  <si>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</si>
  <si>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</si>
  <si>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</si>
  <si>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</si>
  <si>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</si>
  <si>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</si>
  <si>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</si>
  <si>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</si>
  <si>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</si>
  <si>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</si>
  <si>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</si>
  <si>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</si>
  <si>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</si>
  <si>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</si>
  <si>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</si>
  <si>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</si>
  <si>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</si>
  <si>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</si>
  <si>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</si>
  <si>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</si>
  <si>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</si>
  <si>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</si>
  <si>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</si>
  <si>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</si>
  <si>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</si>
  <si>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</si>
  <si>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</si>
  <si>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</si>
  <si>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</si>
  <si>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</si>
  <si>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</si>
  <si>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</si>
  <si>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</si>
  <si>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</si>
  <si>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</si>
  <si>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</si>
  <si>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</si>
  <si>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</si>
  <si>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</si>
  <si>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</si>
  <si>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</si>
  <si>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</si>
  <si>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</si>
  <si>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</si>
  <si>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</si>
  <si>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</si>
  <si>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</si>
  <si>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</si>
  <si>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</si>
  <si>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</si>
  <si>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</si>
  <si>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</si>
  <si>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</si>
  <si>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</si>
  <si>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</si>
  <si>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</si>
  <si>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</si>
  <si>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</si>
  <si>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</si>
  <si>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</si>
  <si>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</si>
  <si>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</si>
  <si>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</si>
  <si>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</si>
  <si>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</si>
  <si>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</si>
  <si>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</si>
  <si>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</si>
  <si>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</si>
  <si>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</si>
  <si>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</si>
  <si>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</si>
  <si>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</si>
  <si>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</si>
  <si>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</si>
  <si>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</si>
  <si>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</si>
  <si>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</si>
  <si>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</si>
  <si>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</si>
  <si>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</si>
  <si>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</si>
  <si>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</si>
  <si>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</si>
  <si>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</si>
  <si>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</si>
  <si>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</si>
  <si>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</si>
  <si>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</si>
  <si>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</si>
  <si>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</si>
  <si>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</si>
  <si>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</si>
  <si>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</si>
  <si>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</si>
  <si>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</si>
  <si>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</si>
  <si>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</si>
  <si>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</si>
  <si>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</si>
  <si>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</si>
  <si>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</si>
  <si>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</si>
  <si>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</si>
  <si>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</si>
  <si>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</si>
  <si>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</si>
  <si>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</si>
  <si>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</si>
  <si>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</si>
  <si>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</si>
  <si>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</si>
  <si>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</si>
  <si>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</si>
  <si>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</si>
  <si>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</si>
  <si>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</si>
  <si>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</si>
  <si>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</si>
  <si>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</si>
  <si>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</si>
  <si>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</si>
  <si>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</si>
  <si>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</si>
  <si>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</si>
  <si>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</si>
  <si>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</si>
  <si>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</si>
  <si>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</si>
  <si>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</si>
  <si>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</si>
  <si>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</si>
  <si>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</si>
  <si>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</si>
  <si>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</si>
  <si>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</si>
  <si>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</si>
  <si>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</si>
  <si>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</si>
  <si>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</si>
  <si>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</si>
  <si>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</si>
  <si>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</si>
  <si>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</si>
  <si>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</si>
  <si>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</si>
  <si>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</si>
  <si>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</si>
  <si>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</si>
  <si>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</si>
  <si>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</si>
  <si>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</si>
  <si>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</si>
  <si>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</si>
  <si>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</si>
  <si>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</si>
  <si>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</si>
  <si>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</si>
  <si>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</si>
  <si>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</si>
  <si>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</si>
  <si>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</si>
  <si>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</si>
  <si>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</si>
  <si>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</si>
  <si>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</si>
  <si>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</si>
  <si>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</si>
  <si>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</si>
  <si>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</si>
  <si>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</si>
  <si>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</si>
  <si>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</si>
  <si>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</si>
  <si>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</si>
  <si>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</si>
  <si>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</si>
  <si>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</si>
  <si>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</si>
  <si>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</si>
  <si>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</si>
  <si>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</si>
  <si>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</si>
  <si>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</si>
  <si>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</si>
  <si>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</si>
  <si>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</si>
  <si>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</si>
  <si>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</si>
  <si>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</si>
  <si>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</si>
  <si>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</si>
  <si>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</si>
  <si>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</si>
  <si>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</si>
  <si>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</si>
  <si>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</si>
  <si>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</si>
  <si>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</si>
  <si>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</si>
  <si>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</si>
  <si>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</si>
  <si>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</si>
  <si>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</si>
  <si>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</si>
  <si>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</si>
  <si>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</si>
  <si>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</si>
  <si>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</si>
  <si>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</si>
  <si>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</si>
  <si>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</si>
  <si>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</si>
  <si>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</si>
  <si>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</si>
  <si>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</si>
  <si>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</si>
  <si>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</si>
  <si>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</si>
  <si>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</si>
  <si>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</si>
  <si>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</si>
  <si>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</si>
  <si>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</si>
  <si>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</si>
  <si>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</si>
  <si>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</si>
  <si>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</si>
  <si>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</si>
  <si>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</si>
  <si>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</si>
  <si>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</si>
  <si>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</si>
  <si>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</si>
  <si>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</si>
  <si>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</si>
  <si>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</si>
  <si>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</si>
  <si>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</si>
  <si>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</si>
  <si>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</si>
  <si>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</si>
  <si>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</si>
  <si>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</si>
  <si>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</si>
  <si>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</si>
  <si>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</si>
  <si>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</si>
  <si>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</si>
  <si>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</si>
  <si>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</si>
  <si>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</si>
  <si>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</si>
  <si>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</si>
  <si>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</si>
  <si>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</si>
  <si>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</si>
  <si>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</si>
  <si>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</si>
  <si>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</si>
  <si>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</si>
  <si>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</si>
  <si>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</si>
  <si>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</si>
  <si>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</si>
  <si>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</si>
  <si>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</si>
  <si>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</si>
  <si>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</si>
  <si>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</si>
  <si>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</si>
  <si>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</si>
  <si>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</si>
  <si>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</si>
  <si>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</si>
  <si>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</si>
  <si>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</si>
  <si>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</si>
  <si>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</si>
  <si>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</si>
  <si>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</si>
  <si>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</si>
  <si>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</si>
  <si>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</si>
  <si>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</si>
  <si>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</si>
  <si>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</si>
  <si>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</si>
  <si>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</si>
  <si>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</si>
  <si>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</si>
  <si>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</si>
  <si>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</si>
  <si>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</si>
  <si>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</si>
  <si>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</si>
  <si>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</si>
  <si>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</si>
  <si>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</si>
  <si>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</si>
  <si>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</si>
  <si>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</si>
  <si>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</si>
  <si>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</si>
  <si>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</si>
  <si>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</si>
  <si>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</si>
  <si>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</si>
  <si>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</si>
  <si>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</si>
  <si>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</si>
  <si>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</si>
  <si>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</si>
  <si>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</si>
  <si>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</si>
  <si>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</si>
  <si>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</si>
  <si>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</si>
  <si>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</si>
  <si>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</si>
  <si>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</si>
  <si>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</si>
  <si>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</si>
  <si>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</si>
  <si>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</si>
  <si>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</si>
  <si>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</si>
  <si>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</si>
  <si>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</si>
  <si>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</si>
  <si>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</si>
  <si>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</si>
  <si>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</si>
  <si>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</si>
  <si>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</si>
  <si>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</si>
  <si>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</si>
  <si>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</si>
  <si>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</si>
  <si>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</si>
  <si>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</si>
  <si>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</si>
  <si>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</si>
  <si>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</si>
  <si>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</si>
  <si>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</si>
  <si>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</si>
  <si>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</si>
  <si>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</si>
  <si>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</si>
  <si>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</si>
  <si>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</si>
  <si>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</si>
  <si>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</si>
  <si>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</si>
  <si>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</si>
  <si>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</si>
  <si>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</si>
  <si>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</si>
  <si>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</si>
  <si>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</si>
  <si>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</si>
  <si>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</si>
  <si>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</si>
  <si>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</si>
  <si>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</si>
  <si>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</si>
  <si>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</si>
  <si>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</si>
  <si>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</si>
  <si>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</si>
  <si>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</si>
  <si>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</si>
  <si>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</si>
  <si>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</si>
  <si>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</si>
  <si>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</si>
  <si>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</si>
  <si>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</si>
  <si>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</si>
  <si>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</si>
  <si>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</si>
  <si>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</si>
  <si>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</si>
  <si>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</si>
  <si>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</si>
  <si>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</si>
  <si>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</si>
  <si>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</si>
  <si>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</si>
  <si>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</si>
  <si>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</si>
  <si>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</si>
  <si>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</si>
  <si>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</si>
  <si>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</si>
  <si>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</si>
  <si>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</si>
  <si>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</si>
  <si>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</si>
  <si>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</si>
  <si>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</si>
  <si>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</si>
  <si>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</si>
  <si>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</si>
  <si>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</si>
  <si>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</si>
  <si>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</si>
  <si>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</si>
  <si>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</si>
  <si>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</si>
  <si>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</si>
  <si>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</si>
  <si>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</si>
  <si>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</si>
  <si>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</si>
  <si>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</si>
  <si>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</si>
  <si>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</si>
  <si>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</si>
  <si>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</si>
  <si>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</si>
  <si>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</si>
  <si>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</si>
  <si>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</si>
  <si>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</si>
  <si>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</si>
  <si>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</si>
  <si>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</si>
  <si>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</si>
  <si>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</si>
  <si>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</si>
  <si>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</si>
  <si>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</si>
  <si>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</si>
  <si>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</si>
  <si>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</si>
  <si>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</si>
  <si>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</si>
  <si>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</si>
  <si>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</si>
  <si>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</si>
  <si>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</si>
  <si>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</si>
  <si>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</si>
  <si>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</si>
  <si>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</si>
  <si>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</si>
  <si>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</si>
  <si>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</si>
  <si>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</si>
  <si>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</si>
  <si>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</si>
  <si>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</si>
  <si>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</si>
  <si>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</si>
  <si>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</si>
  <si>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</si>
  <si>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</si>
  <si>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</si>
  <si>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</si>
  <si>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</si>
  <si>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</si>
  <si>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</si>
  <si>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</si>
  <si>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</si>
  <si>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</si>
  <si>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</si>
  <si>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</si>
  <si>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</si>
  <si>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</si>
  <si>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</si>
  <si>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</si>
  <si>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</si>
  <si>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</si>
  <si>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</si>
  <si>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</si>
  <si>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</si>
  <si>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</si>
  <si>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</si>
  <si>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</si>
  <si>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</si>
  <si>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</si>
  <si>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</si>
  <si>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</si>
  <si>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</si>
  <si>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</si>
  <si>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</si>
  <si>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</si>
  <si>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</si>
  <si>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</si>
  <si>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</si>
  <si>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</si>
  <si>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</si>
  <si>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</si>
  <si>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</si>
  <si>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</si>
  <si>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</si>
  <si>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</si>
  <si>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</si>
  <si>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</si>
  <si>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</si>
  <si>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</si>
  <si>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</si>
  <si>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</si>
  <si>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</si>
  <si>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</si>
  <si>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</si>
  <si>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</si>
  <si>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</si>
  <si>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</si>
  <si>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</si>
  <si>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</si>
  <si>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</si>
  <si>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</si>
  <si>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</si>
  <si>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</si>
  <si>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</si>
  <si>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</si>
  <si>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</si>
  <si>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</si>
  <si>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</si>
  <si>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</si>
  <si>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</si>
  <si>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</si>
  <si>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</si>
  <si>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</si>
  <si>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</si>
  <si>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</si>
  <si>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</si>
  <si>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</si>
  <si>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</si>
  <si>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</si>
  <si>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</si>
  <si>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</si>
  <si>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</si>
  <si>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</si>
  <si>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</si>
  <si>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</si>
  <si>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</si>
  <si>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</si>
  <si>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</si>
  <si>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</si>
  <si>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</si>
  <si>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</si>
  <si>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</si>
  <si>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</si>
  <si>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</si>
  <si>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</si>
  <si>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</si>
  <si>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</si>
  <si>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</si>
  <si>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</si>
  <si>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</si>
  <si>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</si>
  <si>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</si>
  <si>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</si>
  <si>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</si>
  <si>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</si>
  <si>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</si>
  <si>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</si>
  <si>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</si>
  <si>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</si>
  <si>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</si>
  <si>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</si>
  <si>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</si>
  <si>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</si>
  <si>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</si>
  <si>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</si>
  <si>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</si>
  <si>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</si>
  <si>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</si>
  <si>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</si>
  <si>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</si>
  <si>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</si>
  <si>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</si>
  <si>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</si>
  <si>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</si>
  <si>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</si>
  <si>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</si>
  <si>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</si>
  <si>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</si>
  <si>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</si>
  <si>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</si>
  <si>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</si>
  <si>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</si>
  <si>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</si>
  <si>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</si>
  <si>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</si>
  <si>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</si>
  <si>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</si>
  <si>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</si>
  <si>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</si>
  <si>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</si>
  <si>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</si>
  <si>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</si>
  <si>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</si>
  <si>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</si>
  <si>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</si>
  <si>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</si>
  <si>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</si>
  <si>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</si>
  <si>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</si>
  <si>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</si>
  <si>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</si>
  <si>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</si>
  <si>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</si>
  <si>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</si>
  <si>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</si>
  <si>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</si>
  <si>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</si>
  <si>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</si>
  <si>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</si>
  <si>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</si>
  <si>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</si>
  <si>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</si>
  <si>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</si>
  <si>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</si>
  <si>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</si>
  <si>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</si>
  <si>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</si>
  <si>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</si>
  <si>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</si>
  <si>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</si>
  <si>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</si>
  <si>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</si>
  <si>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</si>
  <si>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</si>
  <si>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</si>
  <si>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</si>
  <si>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</si>
  <si>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</si>
  <si>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</si>
  <si>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</si>
  <si>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</si>
  <si>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</si>
  <si>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</si>
  <si>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</si>
  <si>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</si>
  <si>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</si>
  <si>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</si>
  <si>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</si>
  <si>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</si>
  <si>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</si>
  <si>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</si>
  <si>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</si>
  <si>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</si>
  <si>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</si>
  <si>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</si>
  <si>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</si>
  <si>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</si>
  <si>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</si>
  <si>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</si>
  <si>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</si>
  <si>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</si>
  <si>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</si>
  <si>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</si>
  <si>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</si>
  <si>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</si>
  <si>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</si>
  <si>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</si>
  <si>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</si>
  <si>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</si>
  <si>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</si>
  <si>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</si>
  <si>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</si>
  <si>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</si>
  <si>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</si>
  <si>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</si>
  <si>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</si>
  <si>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</si>
  <si>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</si>
  <si>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</si>
  <si>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</si>
  <si>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</si>
  <si>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</si>
  <si>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</si>
  <si>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</si>
  <si>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</si>
  <si>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</si>
  <si>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</si>
  <si>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</si>
  <si>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</si>
  <si>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</si>
  <si>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</si>
  <si>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</si>
  <si>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</si>
  <si>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</si>
  <si>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</si>
  <si>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</si>
  <si>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</si>
  <si>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</si>
  <si>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</si>
  <si>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</si>
  <si>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</si>
  <si>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</si>
  <si>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</si>
  <si>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</si>
  <si>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</si>
  <si>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</si>
  <si>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</si>
  <si>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</si>
  <si>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</si>
  <si>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</si>
  <si>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</si>
  <si>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</si>
  <si>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</si>
  <si>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</si>
  <si>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</si>
  <si>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</si>
  <si>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</si>
  <si>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</si>
  <si>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</si>
  <si>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</si>
  <si>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</si>
  <si>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</si>
  <si>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</si>
  <si>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</si>
  <si>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</si>
  <si>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</si>
  <si>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</si>
  <si>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</si>
  <si>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</si>
  <si>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</si>
  <si>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</si>
  <si>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</si>
  <si>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</si>
  <si>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</si>
  <si>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</si>
  <si>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</si>
  <si>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</si>
  <si>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</si>
  <si>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</si>
  <si>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</si>
  <si>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</si>
  <si>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</si>
  <si>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</si>
  <si>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</si>
  <si>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</si>
  <si>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</si>
  <si>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</si>
  <si>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</si>
  <si>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</si>
  <si>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</si>
  <si>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</si>
  <si>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</si>
  <si>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</si>
  <si>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</si>
  <si>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</si>
  <si>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</si>
  <si>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</si>
  <si>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</si>
  <si>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</si>
  <si>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</si>
  <si>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</si>
  <si>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</si>
  <si>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</si>
  <si>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</si>
  <si>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</si>
  <si>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</si>
  <si>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</si>
  <si>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</si>
  <si>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</si>
  <si>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</si>
  <si>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</si>
  <si>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</si>
  <si>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</si>
  <si>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</si>
  <si>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</si>
  <si>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</si>
  <si>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</si>
  <si>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</si>
  <si>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</si>
  <si>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</si>
  <si>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</si>
  <si>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</si>
  <si>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</si>
  <si>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</si>
  <si>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</si>
  <si>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</si>
  <si>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</si>
  <si>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</si>
  <si>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</si>
  <si>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</si>
  <si>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</si>
  <si>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</si>
  <si>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</si>
  <si>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</si>
  <si>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</si>
  <si>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</si>
  <si>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</si>
  <si>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</si>
  <si>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</si>
  <si>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</si>
  <si>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</si>
  <si>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</si>
  <si>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</si>
  <si>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</si>
  <si>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</si>
  <si>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</si>
  <si>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</si>
  <si>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</si>
  <si>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</si>
  <si>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</si>
  <si>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</si>
  <si>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</si>
  <si>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</si>
  <si>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</si>
  <si>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</si>
  <si>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</si>
  <si>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</si>
  <si>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</si>
  <si>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</si>
  <si>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</si>
  <si>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</si>
  <si>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</si>
  <si>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</si>
  <si>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</si>
  <si>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</si>
  <si>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</si>
  <si>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</si>
  <si>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</si>
  <si>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</si>
  <si>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</si>
  <si>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</si>
  <si>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</si>
  <si>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</si>
  <si>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</si>
  <si>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</si>
  <si>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</si>
  <si>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</si>
  <si>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</si>
  <si>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</si>
  <si>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</si>
  <si>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</si>
  <si>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</si>
  <si>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</si>
  <si>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</si>
  <si>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</si>
  <si>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</si>
  <si>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</si>
  <si>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</si>
  <si>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</si>
  <si>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</si>
  <si>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</si>
  <si>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</si>
  <si>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</si>
  <si>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</si>
  <si>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</si>
  <si>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</si>
  <si>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</si>
  <si>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</si>
  <si>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</si>
  <si>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</si>
  <si>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</si>
  <si>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</si>
  <si>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</si>
  <si>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</si>
  <si>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</si>
  <si>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</si>
  <si>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</si>
  <si>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</si>
  <si>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</si>
  <si>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</si>
  <si>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</si>
  <si>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</si>
  <si>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</si>
  <si>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</si>
  <si>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</si>
  <si>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</si>
  <si>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</si>
  <si>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</si>
  <si>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</si>
  <si>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</si>
  <si>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</si>
  <si>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</si>
  <si>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</si>
  <si>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</si>
  <si>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</si>
  <si>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</si>
  <si>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</si>
  <si>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</si>
  <si>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</si>
  <si>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</si>
  <si>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</si>
  <si>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</si>
  <si>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</si>
  <si>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</si>
  <si>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</si>
  <si>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</si>
  <si>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</si>
  <si>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</si>
  <si>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</si>
  <si>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</si>
  <si>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</si>
  <si>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</si>
  <si>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</si>
  <si>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</si>
  <si>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</si>
  <si>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</si>
  <si>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</si>
  <si>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</si>
  <si>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</si>
  <si>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</si>
  <si>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</si>
  <si>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</si>
  <si>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</si>
  <si>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</si>
  <si>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</si>
  <si>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</si>
  <si>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</si>
  <si>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</si>
  <si>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</si>
  <si>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</si>
  <si>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</si>
  <si>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</si>
  <si>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</si>
  <si>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</si>
  <si>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</si>
  <si>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</si>
  <si>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</si>
  <si>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</si>
  <si>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</si>
  <si>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</si>
  <si>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</si>
  <si>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</si>
  <si>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</si>
  <si>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</si>
  <si>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</si>
  <si>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</si>
  <si>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</si>
  <si>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</si>
  <si>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</si>
  <si>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</si>
  <si>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</si>
  <si>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</si>
  <si>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</si>
  <si>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</si>
  <si>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</si>
  <si>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</si>
  <si>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</si>
  <si>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</si>
  <si>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</si>
  <si>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</si>
  <si>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</si>
  <si>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</si>
  <si>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</si>
  <si>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</si>
  <si>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</si>
  <si>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</si>
  <si>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</si>
  <si>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</si>
  <si>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</si>
  <si>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</si>
  <si>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</si>
  <si>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</si>
  <si>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</si>
  <si>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</si>
  <si>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</si>
  <si>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</si>
  <si>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</si>
  <si>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</si>
  <si>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</si>
  <si>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</si>
  <si>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</si>
  <si>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</si>
  <si>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</si>
  <si>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</si>
  <si>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</si>
  <si>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</si>
  <si>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</si>
  <si>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</si>
  <si>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</si>
  <si>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</si>
  <si>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</si>
  <si>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</si>
  <si>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</si>
  <si>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</si>
  <si>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</si>
  <si>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</si>
  <si>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</si>
  <si>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</si>
  <si>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</si>
  <si>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</si>
  <si>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</si>
  <si>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</si>
  <si>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</si>
  <si>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</si>
  <si>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</si>
  <si>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</si>
  <si>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</si>
  <si>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</si>
  <si>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</si>
  <si>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</si>
  <si>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</si>
  <si>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</si>
  <si>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</si>
  <si>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</si>
  <si>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</si>
  <si>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</si>
  <si>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</si>
  <si>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</si>
  <si>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</si>
  <si>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</si>
  <si>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</si>
  <si>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</si>
  <si>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</si>
  <si>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</si>
  <si>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</si>
  <si>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</si>
  <si>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</si>
  <si>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</si>
  <si>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</si>
  <si>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</si>
  <si>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</si>
  <si>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</si>
  <si>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</si>
  <si>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</si>
  <si>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</si>
  <si>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</si>
  <si>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</si>
  <si>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</si>
  <si>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</si>
  <si>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</si>
  <si>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</si>
  <si>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</si>
  <si>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</si>
  <si>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</si>
  <si>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</si>
  <si>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</si>
  <si>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</si>
  <si>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</si>
  <si>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</si>
  <si>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</si>
  <si>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</si>
  <si>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</si>
  <si>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</si>
  <si>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</si>
  <si>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</si>
  <si>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</si>
  <si>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</si>
  <si>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</si>
  <si>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</si>
  <si>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</si>
  <si>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</si>
  <si>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</si>
  <si>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</si>
  <si>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</si>
  <si>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</si>
  <si>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</si>
  <si>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</si>
  <si>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</si>
  <si>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</si>
  <si>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</si>
  <si>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</si>
  <si>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</si>
  <si>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</si>
  <si>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</si>
  <si>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</si>
  <si>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</si>
  <si>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</si>
  <si>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</si>
  <si>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</si>
  <si>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</si>
  <si>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</si>
  <si>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</si>
  <si>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</si>
  <si>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</si>
  <si>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</si>
  <si>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</si>
  <si>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</si>
  <si>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</si>
  <si>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</si>
  <si>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</si>
  <si>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</si>
  <si>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</si>
  <si>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</si>
  <si>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</si>
  <si>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</si>
  <si>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</si>
  <si>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</si>
  <si>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</si>
  <si>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</si>
  <si>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</si>
  <si>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</si>
  <si>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</si>
  <si>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</si>
  <si>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</si>
  <si>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</si>
  <si>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</si>
  <si>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</si>
  <si>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</si>
  <si>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</si>
  <si>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</si>
  <si>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</si>
  <si>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</si>
  <si>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</si>
  <si>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</si>
  <si>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</si>
  <si>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</si>
  <si>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</si>
  <si>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</si>
  <si>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</si>
  <si>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</si>
  <si>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</si>
  <si>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</si>
  <si>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</si>
  <si>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</si>
  <si>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</si>
  <si>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</si>
  <si>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</si>
  <si>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</si>
  <si>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</si>
  <si>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</si>
  <si>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</si>
  <si>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</si>
  <si>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</si>
  <si>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</si>
  <si>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</si>
  <si>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</si>
  <si>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</si>
  <si>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</si>
  <si>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</si>
  <si>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</si>
  <si>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</si>
  <si>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</si>
  <si>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</si>
  <si>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</si>
  <si>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</si>
  <si>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</si>
  <si>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</si>
  <si>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</si>
  <si>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</si>
  <si>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</si>
  <si>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</si>
  <si>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</si>
  <si>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</si>
  <si>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</si>
  <si>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</si>
  <si>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</si>
  <si>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</si>
  <si>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</si>
  <si>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</si>
  <si>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</si>
  <si>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</si>
  <si>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</si>
  <si>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</si>
  <si>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</si>
  <si>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</si>
  <si>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</si>
  <si>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</si>
  <si>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</si>
  <si>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</si>
  <si>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</si>
  <si>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</si>
  <si>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</si>
  <si>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</si>
  <si>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</si>
  <si>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</si>
  <si>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</si>
  <si>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</si>
  <si>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</si>
  <si>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</si>
  <si>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</si>
  <si>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</si>
  <si>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</si>
  <si>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</si>
  <si>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</si>
  <si>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</si>
  <si>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</si>
  <si>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</si>
  <si>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</si>
  <si>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</si>
  <si>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</si>
  <si>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</si>
  <si>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</si>
  <si>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</si>
  <si>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</si>
  <si>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</si>
  <si>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</si>
  <si>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</si>
  <si>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</si>
  <si>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</si>
  <si>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</si>
  <si>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</si>
  <si>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</si>
  <si>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</si>
  <si>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</si>
  <si>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</si>
  <si>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</si>
  <si>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</si>
  <si>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</si>
  <si>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</si>
  <si>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</si>
  <si>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</si>
  <si>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</si>
  <si>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</si>
  <si>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</si>
  <si>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</si>
  <si>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</si>
  <si>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</si>
  <si>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</si>
  <si>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</si>
  <si>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</si>
  <si>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</si>
  <si>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</si>
  <si>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</si>
  <si>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</si>
  <si>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</si>
  <si>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</si>
  <si>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</si>
  <si>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</si>
  <si>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</si>
  <si>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</si>
  <si>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</si>
  <si>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</si>
  <si>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</si>
  <si>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</si>
  <si>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</si>
  <si>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</si>
  <si>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</si>
  <si>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</si>
  <si>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</si>
  <si>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</si>
  <si>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</si>
  <si>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</si>
  <si>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</si>
  <si>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</si>
  <si>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</si>
  <si>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</si>
  <si>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</si>
  <si>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</si>
  <si>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</si>
  <si>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</si>
  <si>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</si>
  <si>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</si>
  <si>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</si>
  <si>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</si>
  <si>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</si>
  <si>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</si>
  <si>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</si>
  <si>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</si>
  <si>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</si>
  <si>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</si>
  <si>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</si>
  <si>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</si>
  <si>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</si>
  <si>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</si>
  <si>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</si>
  <si>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</si>
  <si>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</si>
  <si>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</si>
  <si>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</si>
  <si>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</si>
  <si>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</si>
  <si>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</si>
  <si>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</si>
  <si>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</si>
  <si>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</si>
  <si>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</si>
  <si>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</si>
  <si>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</si>
  <si>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</si>
  <si>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</si>
  <si>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</si>
  <si>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</si>
  <si>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</si>
  <si>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</si>
  <si>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</si>
  <si>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</si>
  <si>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</si>
  <si>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</si>
  <si>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</si>
  <si>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</si>
  <si>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</si>
  <si>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</si>
  <si>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</si>
  <si>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</si>
  <si>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</si>
  <si>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</si>
  <si>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</si>
  <si>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</si>
  <si>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</si>
  <si>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</si>
  <si>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</si>
  <si>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</si>
  <si>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</si>
  <si>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</si>
  <si>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</si>
  <si>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</si>
  <si>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</si>
  <si>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</si>
  <si>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</si>
  <si>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</si>
  <si>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</si>
  <si>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</si>
  <si>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</si>
  <si>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</si>
  <si>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</si>
  <si>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</si>
  <si>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</si>
  <si>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</si>
  <si>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</si>
  <si>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</si>
  <si>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</si>
  <si>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</si>
  <si>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</si>
  <si>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</si>
  <si>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</si>
  <si>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</si>
  <si>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</si>
  <si>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</si>
  <si>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</si>
  <si>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</si>
  <si>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</si>
  <si>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</si>
  <si>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</si>
  <si>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</si>
  <si>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</si>
  <si>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</si>
  <si>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</si>
  <si>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</si>
  <si>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</si>
  <si>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</si>
  <si>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</si>
  <si>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</si>
  <si>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</si>
  <si>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</si>
  <si>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</si>
  <si>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</si>
  <si>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</si>
  <si>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</si>
  <si>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</si>
  <si>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</si>
  <si>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</si>
  <si>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</si>
  <si>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</si>
  <si>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</si>
  <si>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</si>
  <si>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</si>
  <si>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</si>
  <si>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</si>
  <si>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</si>
  <si>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</si>
  <si>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</si>
  <si>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</si>
  <si>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</si>
  <si>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</si>
  <si>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</si>
  <si>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</si>
  <si>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</si>
  <si>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</si>
  <si>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</si>
  <si>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</si>
  <si>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</si>
  <si>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</si>
  <si>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</si>
  <si>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</si>
  <si>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</si>
  <si>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</si>
  <si>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</si>
  <si>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</si>
  <si>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</si>
  <si>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</si>
  <si>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</si>
  <si>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</si>
  <si>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</si>
  <si>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</si>
  <si>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</si>
  <si>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</si>
  <si>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</si>
  <si>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</si>
  <si>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</si>
  <si>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</si>
  <si>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</si>
  <si>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</si>
  <si>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</si>
  <si>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</si>
  <si>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</si>
  <si>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</si>
  <si>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</si>
  <si>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</si>
  <si>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</si>
  <si>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</si>
  <si>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</si>
  <si>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</si>
  <si>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</si>
  <si>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</si>
  <si>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</si>
  <si>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</si>
  <si>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</si>
  <si>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</si>
  <si>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</si>
  <si>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</si>
  <si>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</si>
  <si>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</si>
  <si>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</si>
  <si>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</si>
  <si>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</si>
  <si>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</si>
  <si>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</si>
  <si>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</si>
  <si>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</si>
  <si>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</si>
  <si>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</si>
  <si>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</si>
  <si>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</si>
  <si>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</si>
  <si>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</si>
  <si>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</si>
  <si>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</si>
  <si>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</si>
  <si>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</si>
  <si>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</si>
  <si>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</si>
  <si>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</si>
  <si>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</si>
  <si>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</si>
  <si>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</si>
  <si>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</si>
  <si>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</si>
  <si>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</si>
  <si>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</si>
  <si>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</si>
  <si>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</si>
  <si>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</si>
  <si>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</si>
  <si>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</si>
  <si>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</si>
  <si>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</si>
  <si>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</si>
  <si>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</si>
  <si>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</si>
  <si>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</si>
  <si>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</si>
  <si>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</si>
  <si>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</si>
  <si>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</si>
  <si>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</si>
  <si>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</si>
  <si>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</si>
  <si>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</si>
  <si>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</si>
  <si>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</si>
  <si>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</si>
  <si>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</si>
  <si>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</si>
  <si>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</si>
  <si>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</si>
  <si>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</si>
  <si>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</si>
  <si>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</si>
  <si>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</si>
  <si>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</si>
  <si>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</si>
  <si>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</si>
  <si>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</si>
  <si>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</si>
  <si>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</si>
  <si>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</si>
  <si>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</si>
  <si>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</si>
  <si>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</si>
  <si>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</si>
  <si>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</si>
  <si>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</si>
  <si>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</si>
  <si>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</si>
  <si>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</si>
  <si>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</si>
  <si>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</si>
  <si>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</si>
  <si>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</si>
  <si>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</si>
  <si>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</si>
  <si>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</si>
  <si>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</si>
  <si>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</si>
  <si>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</si>
  <si>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</si>
  <si>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</si>
  <si>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</si>
  <si>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</si>
  <si>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</si>
  <si>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</si>
  <si>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</si>
  <si>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</si>
  <si>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</si>
  <si>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</si>
  <si>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</si>
  <si>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</si>
  <si>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</si>
  <si>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</si>
  <si>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</si>
  <si>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</si>
  <si>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</si>
  <si>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</si>
  <si>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</si>
  <si>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</si>
  <si>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</si>
  <si>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</si>
  <si>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</si>
  <si>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</si>
  <si>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</si>
  <si>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</si>
  <si>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</si>
  <si>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</si>
  <si>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</si>
  <si>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</si>
  <si>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</si>
  <si>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</si>
  <si>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</si>
  <si>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</si>
  <si>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</si>
  <si>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</si>
  <si>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</si>
  <si>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</si>
  <si>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</si>
  <si>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</si>
  <si>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</si>
  <si>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</si>
  <si>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</si>
  <si>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</si>
  <si>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</si>
  <si>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</si>
  <si>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</si>
  <si>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</si>
  <si>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</si>
  <si>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</si>
  <si>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</si>
  <si>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</si>
  <si>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</si>
  <si>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</si>
  <si>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</si>
  <si>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</si>
  <si>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</si>
  <si>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</si>
  <si>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</si>
  <si>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</si>
  <si>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</si>
  <si>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</si>
  <si>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</si>
  <si>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</si>
  <si>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</si>
  <si>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</si>
  <si>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</si>
  <si>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</si>
  <si>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</si>
  <si>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</si>
  <si>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</si>
  <si>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</si>
  <si>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</si>
  <si>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</si>
  <si>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</si>
  <si>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</si>
  <si>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</si>
  <si>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</si>
  <si>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</si>
  <si>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</si>
  <si>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</si>
  <si>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</si>
  <si>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</si>
  <si>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</si>
  <si>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</si>
  <si>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</si>
  <si>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</si>
  <si>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</si>
  <si>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</si>
  <si>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</si>
  <si>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</si>
  <si>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</si>
  <si>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</si>
  <si>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</si>
  <si>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</si>
  <si>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</si>
  <si>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</si>
  <si>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</si>
  <si>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</si>
  <si>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</si>
  <si>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</si>
  <si>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</si>
  <si>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</si>
  <si>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</si>
  <si>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</si>
  <si>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</si>
  <si>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</si>
  <si>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</si>
  <si>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</si>
  <si>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</si>
  <si>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</si>
  <si>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</si>
  <si>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</si>
  <si>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</si>
  <si>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</si>
  <si>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</si>
  <si>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</si>
  <si>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</si>
  <si>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</si>
  <si>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</si>
  <si>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</si>
  <si>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</si>
  <si>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</si>
  <si>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</si>
  <si>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</si>
  <si>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</si>
  <si>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</si>
  <si>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</si>
  <si>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</si>
  <si>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</si>
  <si>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</si>
  <si>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</si>
  <si>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</si>
  <si>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</si>
  <si>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</si>
  <si>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</si>
  <si>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</si>
  <si>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</si>
  <si>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</si>
  <si>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</si>
  <si>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</si>
  <si>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</si>
  <si>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</si>
  <si>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</si>
  <si>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</si>
  <si>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</si>
  <si>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</si>
  <si>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</si>
  <si>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</si>
  <si>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</si>
  <si>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</si>
  <si>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</si>
  <si>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</si>
  <si>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</si>
  <si>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</si>
  <si>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</si>
  <si>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</si>
  <si>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</si>
  <si>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</si>
  <si>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</si>
  <si>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</si>
  <si>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</si>
  <si>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</si>
  <si>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</si>
  <si>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</si>
  <si>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</si>
  <si>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</si>
  <si>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</si>
  <si>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</si>
  <si>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</si>
  <si>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</si>
  <si>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</si>
  <si>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</si>
  <si>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</si>
  <si>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</si>
  <si>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</si>
  <si>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</si>
  <si>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</si>
  <si>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</si>
  <si>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</si>
  <si>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</si>
  <si>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</si>
  <si>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</si>
  <si>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</si>
  <si>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</si>
  <si>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</si>
  <si>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</si>
  <si>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</si>
  <si>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</si>
  <si>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</si>
  <si>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</si>
  <si>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</si>
  <si>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</si>
  <si>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</si>
  <si>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</si>
  <si>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</si>
  <si>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</si>
  <si>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</si>
  <si>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</si>
  <si>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</si>
  <si>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</si>
  <si>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</si>
  <si>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</si>
  <si>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</si>
  <si>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</si>
  <si>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</si>
  <si>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</si>
  <si>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</si>
  <si>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</si>
  <si>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</si>
  <si>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</si>
  <si>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</si>
  <si>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</si>
  <si>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</si>
  <si>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</si>
  <si>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</si>
  <si>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</si>
  <si>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</si>
  <si>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</si>
  <si>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</si>
  <si>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</si>
  <si>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</si>
  <si>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</si>
  <si>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</si>
  <si>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</si>
  <si>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</si>
  <si>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</si>
  <si>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</si>
  <si>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</si>
  <si>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</si>
  <si>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</si>
  <si>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</si>
  <si>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</si>
  <si>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</si>
  <si>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</si>
  <si>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</si>
  <si>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</si>
  <si>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</si>
  <si>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</si>
  <si>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</si>
  <si>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</si>
  <si>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</si>
  <si>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</si>
  <si>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</si>
  <si>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</si>
  <si>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</si>
  <si>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</si>
  <si>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</si>
  <si>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</si>
  <si>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</si>
  <si>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</si>
  <si>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</si>
  <si>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</si>
  <si>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</si>
  <si>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</si>
  <si>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</si>
  <si>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</si>
  <si>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</si>
  <si>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</si>
  <si>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</si>
  <si>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</si>
  <si>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</si>
  <si>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</si>
  <si>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</si>
  <si>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</si>
  <si>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</si>
  <si>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</si>
  <si>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</si>
  <si>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</si>
  <si>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</si>
  <si>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</si>
  <si>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</si>
  <si>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</si>
  <si>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</si>
  <si>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</si>
  <si>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</si>
  <si>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</si>
  <si>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</si>
  <si>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</si>
  <si>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</si>
  <si>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</si>
  <si>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</si>
  <si>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</si>
  <si>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</si>
  <si>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</si>
  <si>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</si>
  <si>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</si>
  <si>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</si>
  <si>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</si>
  <si>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</si>
  <si>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</si>
  <si>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</si>
  <si>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</si>
  <si>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</si>
  <si>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</si>
  <si>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</si>
  <si>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</si>
  <si>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</si>
  <si>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</si>
  <si>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</si>
  <si>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</si>
  <si>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</si>
  <si>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</si>
  <si>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</si>
  <si>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</si>
  <si>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</si>
  <si>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</si>
  <si>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</si>
  <si>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</si>
  <si>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</si>
  <si>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</si>
  <si>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</si>
  <si>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</si>
  <si>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</si>
  <si>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</si>
  <si>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</si>
  <si>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</si>
  <si>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</si>
  <si>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</si>
  <si>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</si>
  <si>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</si>
  <si>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</si>
  <si>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</si>
  <si>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</si>
  <si>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</si>
  <si>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</si>
  <si>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</si>
  <si>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</si>
  <si>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</si>
  <si>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</si>
  <si>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</si>
  <si>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</si>
  <si>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</si>
  <si>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</si>
  <si>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</si>
  <si>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</si>
  <si>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</si>
  <si>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</si>
  <si>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</si>
  <si>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</si>
  <si>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</si>
  <si>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</si>
  <si>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</si>
  <si>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</si>
  <si>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</si>
  <si>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</si>
  <si>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</si>
  <si>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</si>
  <si>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</si>
  <si>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</si>
  <si>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</si>
  <si>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</si>
  <si>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</si>
  <si>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</si>
  <si>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</si>
  <si>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</si>
  <si>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</si>
  <si>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</si>
  <si>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</si>
  <si>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</si>
  <si>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</si>
  <si>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</si>
  <si>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</si>
  <si>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</si>
  <si>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</si>
  <si>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</si>
  <si>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</si>
  <si>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</si>
  <si>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</si>
  <si>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</si>
  <si>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</si>
  <si>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</si>
  <si>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</si>
  <si>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</si>
  <si>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</si>
  <si>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</si>
  <si>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</si>
  <si>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</si>
  <si>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</si>
  <si>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</si>
  <si>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</si>
  <si>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</si>
  <si>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</si>
  <si>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</si>
  <si>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</si>
  <si>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</si>
  <si>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</si>
  <si>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</si>
  <si>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</si>
  <si>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</si>
  <si>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</si>
  <si>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</si>
  <si>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</si>
  <si>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</si>
  <si>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</si>
  <si>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</si>
  <si>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</si>
  <si>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</si>
  <si>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</si>
  <si>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</si>
  <si>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</si>
  <si>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</si>
  <si>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</si>
  <si>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</si>
  <si>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</si>
  <si>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</si>
  <si>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</si>
  <si>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</si>
  <si>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</si>
  <si>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</si>
  <si>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</si>
  <si>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</si>
  <si>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</si>
  <si>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</si>
  <si>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</si>
  <si>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</si>
  <si>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</si>
  <si>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</si>
  <si>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</si>
  <si>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</si>
  <si>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</si>
  <si>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</si>
  <si>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</si>
  <si>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</si>
  <si>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</si>
  <si>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</si>
  <si>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</si>
  <si>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</si>
  <si>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</si>
  <si>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</si>
  <si>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</si>
  <si>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</si>
  <si>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</si>
  <si>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</si>
  <si>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</si>
  <si>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</si>
  <si>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</si>
  <si>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</si>
  <si>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</si>
  <si>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</si>
  <si>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</si>
  <si>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</si>
  <si>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</si>
  <si>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</si>
  <si>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</si>
  <si>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</si>
  <si>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</si>
  <si>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</si>
  <si>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</si>
  <si>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</si>
  <si>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</si>
  <si>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</si>
  <si>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</si>
  <si>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</si>
  <si>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</si>
  <si>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</si>
  <si>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</si>
  <si>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</si>
  <si>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</si>
  <si>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</si>
  <si>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</si>
  <si>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</si>
  <si>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</si>
  <si>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</si>
  <si>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</si>
  <si>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</si>
  <si>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</si>
  <si>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</si>
  <si>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</si>
  <si>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</si>
  <si>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</si>
  <si>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</si>
  <si>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</si>
  <si>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</si>
  <si>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</si>
  <si>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</si>
  <si>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</si>
  <si>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</si>
  <si>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</si>
  <si>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</si>
  <si>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</si>
  <si>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</si>
  <si>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</si>
  <si>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</si>
  <si>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</si>
  <si>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</si>
  <si>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</si>
  <si>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</si>
  <si>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</si>
  <si>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</si>
  <si>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</si>
  <si>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</si>
  <si>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</si>
  <si>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</si>
  <si>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</si>
  <si>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</si>
  <si>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</si>
  <si>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</si>
  <si>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</si>
  <si>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</si>
  <si>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</si>
  <si>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</si>
  <si>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</si>
  <si>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</si>
  <si>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</si>
  <si>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</si>
  <si>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</si>
  <si>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</si>
  <si>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</si>
  <si>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</si>
  <si>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</si>
  <si>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</si>
  <si>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</si>
  <si>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</si>
  <si>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</si>
  <si>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</si>
  <si>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</si>
  <si>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</si>
  <si>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</si>
  <si>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</si>
  <si>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</si>
  <si>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</si>
  <si>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</si>
  <si>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</si>
  <si>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</si>
  <si>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</si>
  <si>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</si>
  <si>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</si>
  <si>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</si>
  <si>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</si>
  <si>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</si>
  <si>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</si>
  <si>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</si>
  <si>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</si>
  <si>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</si>
  <si>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</si>
  <si>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</si>
  <si>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</si>
  <si>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</si>
  <si>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</si>
  <si>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</si>
  <si>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</si>
  <si>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</si>
  <si>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</si>
  <si>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</si>
  <si>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</si>
  <si>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</si>
  <si>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</si>
  <si>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</si>
  <si>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</si>
  <si>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</si>
  <si>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</si>
  <si>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</si>
  <si>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</si>
  <si>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</si>
  <si>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</si>
  <si>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</si>
  <si>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</si>
  <si>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</si>
  <si>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</si>
  <si>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</si>
  <si>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</si>
  <si>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</si>
  <si>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</si>
  <si>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</si>
  <si>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</si>
  <si>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</si>
  <si>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</si>
  <si>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</si>
  <si>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</si>
  <si>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</si>
  <si>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</si>
  <si>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</si>
  <si>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</si>
  <si>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</si>
  <si>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</si>
  <si>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</si>
  <si>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</si>
  <si>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</si>
  <si>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</si>
  <si>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</si>
  <si>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</si>
  <si>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</si>
  <si>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</si>
  <si>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</si>
  <si>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</si>
  <si>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</si>
  <si>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</si>
  <si>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</si>
  <si>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</si>
  <si>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</si>
  <si>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</si>
  <si>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</si>
  <si>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</si>
  <si>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</si>
  <si>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</si>
  <si>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</si>
  <si>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</si>
  <si>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</si>
  <si>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</si>
  <si>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</si>
  <si>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</si>
  <si>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</si>
  <si>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</si>
  <si>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</si>
  <si>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</si>
  <si>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</si>
  <si>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</si>
  <si>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</si>
  <si>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</si>
  <si>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</si>
  <si>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</si>
  <si>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</si>
  <si>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</si>
  <si>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</si>
  <si>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</si>
  <si>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</si>
  <si>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</si>
  <si>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</si>
  <si>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</si>
  <si>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</si>
  <si>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</si>
  <si>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</si>
  <si>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</si>
  <si>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</si>
  <si>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</si>
  <si>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</si>
  <si>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</si>
  <si>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</si>
  <si>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</si>
  <si>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</si>
  <si>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</si>
  <si>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</si>
  <si>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</si>
  <si>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</si>
  <si>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</si>
  <si>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</si>
  <si>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</si>
  <si>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</si>
  <si>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</si>
  <si>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</si>
  <si>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</si>
  <si>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</si>
  <si>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</si>
  <si>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</si>
  <si>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</si>
  <si>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</si>
  <si>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</si>
  <si>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</si>
  <si>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</si>
  <si>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</si>
  <si>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</si>
  <si>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</si>
  <si>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</si>
  <si>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</si>
  <si>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</si>
  <si>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</si>
  <si>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</si>
  <si>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</si>
  <si>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</si>
  <si>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</si>
  <si>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</si>
  <si>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</si>
  <si>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</si>
  <si>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</si>
  <si>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</si>
  <si>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</si>
  <si>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</si>
  <si>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</si>
  <si>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</si>
  <si>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</si>
  <si>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</si>
  <si>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</si>
  <si>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</si>
  <si>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</si>
  <si>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</si>
  <si>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</si>
  <si>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</si>
  <si>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</si>
  <si>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</si>
  <si>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</si>
  <si>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</si>
  <si>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</si>
  <si>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</si>
  <si>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</si>
  <si>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</si>
  <si>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</si>
  <si>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</si>
  <si>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</si>
  <si>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</si>
  <si>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</si>
  <si>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</si>
  <si>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</si>
  <si>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</si>
  <si>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</si>
  <si>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</si>
  <si>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</si>
  <si>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</si>
  <si>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</si>
  <si>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</si>
  <si>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</si>
  <si>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</si>
  <si>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</si>
  <si>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</si>
  <si>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</si>
  <si>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</si>
  <si>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</si>
  <si>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</si>
  <si>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</si>
  <si>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</si>
  <si>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</si>
  <si>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</si>
  <si>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</si>
  <si>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</si>
  <si>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</si>
  <si>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</si>
  <si>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</si>
  <si>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</si>
  <si>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</si>
  <si>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</si>
  <si>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</si>
  <si>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</si>
  <si>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</si>
  <si>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</si>
  <si>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</si>
  <si>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</si>
  <si>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</si>
  <si>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</si>
  <si>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</si>
  <si>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</si>
  <si>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</si>
  <si>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</si>
  <si>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</si>
  <si>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</si>
  <si>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</si>
  <si>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</si>
  <si>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</si>
  <si>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</si>
  <si>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</si>
  <si>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</si>
  <si>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</si>
  <si>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</si>
  <si>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</si>
  <si>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</si>
  <si>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</si>
  <si>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</si>
  <si>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</si>
  <si>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</si>
  <si>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</si>
  <si>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</si>
  <si>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</si>
  <si>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</si>
  <si>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</si>
  <si>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</si>
  <si>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</si>
  <si>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</si>
  <si>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</si>
  <si>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</si>
  <si>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</si>
  <si>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</si>
  <si>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</si>
  <si>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</si>
  <si>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</si>
  <si>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</si>
  <si>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</si>
  <si>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</si>
  <si>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</si>
  <si>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</si>
  <si>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</si>
  <si>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</si>
  <si>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</si>
  <si>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</si>
  <si>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</si>
  <si>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</si>
  <si>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</si>
  <si>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</si>
  <si>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</si>
  <si>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</si>
  <si>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</si>
  <si>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</si>
  <si>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</si>
  <si>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</si>
  <si>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</si>
  <si>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</si>
  <si>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</si>
  <si>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</si>
  <si>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</si>
  <si>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</si>
  <si>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</si>
  <si>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</si>
  <si>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</si>
  <si>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</si>
  <si>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</si>
  <si>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</si>
  <si>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</si>
  <si>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</si>
  <si>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</si>
  <si>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</si>
  <si>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</si>
  <si>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</si>
  <si>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</si>
  <si>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</si>
  <si>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</si>
  <si>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</si>
  <si>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</si>
  <si>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</si>
  <si>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</si>
  <si>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</si>
  <si>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</si>
  <si>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</si>
  <si>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</si>
  <si>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</si>
  <si>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</si>
  <si>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</si>
  <si>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</si>
  <si>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</si>
  <si>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</si>
  <si>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</si>
  <si>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</si>
  <si>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</si>
  <si>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</si>
  <si>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</si>
  <si>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</si>
  <si>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</si>
  <si>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</si>
  <si>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</si>
  <si>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</si>
  <si>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</si>
  <si>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</si>
  <si>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</si>
  <si>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</si>
  <si>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</si>
  <si>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</si>
  <si>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</si>
  <si>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</si>
  <si>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</si>
  <si>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</si>
  <si>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</si>
  <si>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</si>
  <si>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</si>
  <si>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</si>
  <si>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</si>
  <si>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</si>
  <si>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</si>
  <si>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</si>
  <si>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</si>
  <si>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</si>
  <si>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</si>
  <si>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</si>
  <si>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</si>
  <si>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</si>
  <si>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</si>
  <si>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</si>
  <si>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</si>
  <si>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</si>
  <si>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</si>
  <si>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</si>
  <si>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</si>
  <si>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</si>
  <si>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</si>
  <si>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</si>
  <si>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</si>
  <si>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</si>
  <si>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</si>
  <si>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</si>
  <si>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</si>
  <si>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</si>
  <si>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</si>
  <si>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</si>
  <si>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</si>
  <si>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</si>
  <si>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</si>
  <si>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</si>
  <si>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</si>
  <si>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</si>
  <si>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</si>
  <si>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</si>
  <si>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</si>
  <si>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</si>
  <si>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</si>
  <si>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</si>
  <si>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</si>
  <si>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</si>
  <si>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</si>
  <si>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</si>
  <si>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</si>
  <si>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</si>
  <si>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</si>
  <si>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</si>
  <si>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</si>
  <si>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</si>
  <si>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</si>
  <si>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</si>
  <si>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</si>
  <si>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</si>
  <si>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</si>
  <si>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</si>
  <si>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</si>
  <si>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</si>
  <si>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</si>
  <si>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</si>
  <si>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</si>
  <si>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</si>
  <si>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</si>
  <si>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</si>
  <si>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</si>
  <si>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</si>
  <si>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</si>
  <si>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</si>
  <si>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</si>
  <si>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</si>
  <si>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</si>
  <si>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</si>
  <si>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</si>
  <si>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</si>
  <si>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</si>
  <si>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</si>
  <si>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</si>
  <si>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</si>
  <si>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</si>
  <si>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</si>
  <si>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</si>
  <si>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</si>
  <si>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</si>
  <si>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</si>
  <si>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</si>
  <si>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</si>
  <si>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</si>
  <si>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</si>
  <si>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</si>
  <si>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</si>
  <si>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</si>
  <si>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</si>
  <si>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</si>
  <si>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</si>
  <si>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</si>
  <si>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</si>
  <si>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</si>
  <si>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</si>
  <si>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</si>
  <si>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</si>
  <si>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</si>
  <si>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</si>
  <si>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</si>
  <si>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</si>
  <si>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</si>
  <si>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</si>
  <si>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</si>
  <si>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</si>
  <si>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</si>
  <si>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</si>
  <si>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</si>
  <si>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</si>
  <si>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</si>
  <si>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</si>
  <si>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</si>
  <si>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</si>
  <si>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</si>
  <si>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</si>
  <si>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</si>
  <si>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</si>
  <si>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</si>
  <si>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</si>
  <si>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</si>
  <si>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</si>
  <si>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</si>
  <si>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</si>
  <si>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</si>
  <si>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</si>
  <si>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</si>
  <si>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</si>
  <si>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</si>
  <si>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</si>
  <si>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</si>
  <si>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</si>
  <si>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</si>
  <si>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</si>
  <si>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</si>
  <si>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</si>
  <si>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</si>
  <si>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</si>
  <si>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</si>
  <si>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</si>
  <si>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</si>
  <si>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</si>
  <si>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</si>
  <si>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</si>
  <si>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</si>
  <si>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</si>
  <si>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</si>
  <si>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</si>
  <si>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</si>
  <si>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</si>
  <si>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</si>
  <si>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</si>
  <si>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</si>
  <si>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</si>
  <si>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</si>
  <si>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</si>
  <si>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</si>
  <si>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</si>
  <si>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</si>
  <si>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</si>
  <si>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</si>
  <si>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</si>
  <si>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</si>
  <si>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</si>
  <si>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</si>
  <si>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</si>
  <si>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</si>
  <si>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</si>
  <si>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</si>
  <si>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</si>
  <si>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</si>
  <si>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</si>
  <si>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</si>
  <si>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</si>
  <si>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</si>
  <si>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</si>
  <si>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</si>
  <si>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</si>
  <si>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</si>
  <si>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</si>
  <si>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</si>
  <si>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</si>
  <si>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</si>
  <si>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</si>
  <si>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</si>
  <si>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</si>
  <si>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</si>
  <si>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</si>
  <si>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</si>
  <si>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</si>
  <si>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</si>
  <si>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</si>
  <si>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</si>
  <si>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</si>
  <si>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</si>
  <si>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</si>
  <si>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</si>
  <si>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</si>
  <si>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</si>
  <si>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</si>
  <si>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</si>
  <si>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</si>
  <si>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</si>
  <si>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</si>
  <si>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</si>
  <si>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</si>
  <si>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</si>
  <si>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</si>
  <si>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</si>
  <si>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</si>
  <si>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</si>
  <si>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</si>
  <si>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</si>
  <si>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</si>
  <si>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</si>
  <si>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</si>
  <si>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</si>
  <si>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</si>
  <si>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</si>
  <si>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</si>
  <si>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</si>
  <si>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</si>
  <si>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</si>
  <si>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</si>
  <si>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</si>
  <si>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</si>
  <si>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</si>
  <si>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</si>
  <si>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</si>
  <si>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</si>
  <si>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</si>
  <si>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</si>
  <si>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</si>
  <si>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</si>
  <si>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</si>
  <si>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</si>
  <si>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</si>
  <si>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</si>
  <si>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</si>
  <si>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</si>
  <si>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</si>
  <si>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</si>
  <si>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</si>
  <si>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</si>
  <si>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</si>
  <si>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</si>
  <si>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</si>
  <si>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</si>
  <si>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</si>
  <si>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</si>
  <si>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</si>
  <si>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</si>
  <si>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</si>
  <si>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</si>
  <si>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</si>
  <si>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</si>
  <si>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</si>
  <si>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</si>
  <si>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</si>
  <si>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</si>
  <si>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</si>
  <si>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</si>
  <si>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</si>
  <si>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</si>
  <si>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</si>
  <si>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</si>
  <si>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</si>
  <si>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</si>
  <si>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</si>
  <si>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</si>
  <si>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</si>
  <si>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</si>
  <si>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</si>
  <si>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</si>
  <si>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</si>
  <si>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</si>
  <si>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</si>
  <si>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</si>
  <si>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</si>
  <si>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</si>
  <si>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</si>
  <si>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</si>
  <si>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</si>
  <si>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</si>
  <si>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</si>
  <si>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</si>
  <si>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</si>
  <si>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</si>
  <si>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</si>
  <si>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</si>
  <si>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</si>
  <si>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</si>
  <si>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</si>
  <si>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</si>
  <si>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</si>
  <si>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</si>
  <si>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</si>
  <si>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</si>
  <si>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</si>
  <si>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</si>
  <si>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</si>
  <si>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</si>
  <si>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</si>
  <si>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</si>
  <si>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</si>
  <si>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</si>
  <si>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</si>
  <si>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</si>
  <si>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</si>
  <si>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</si>
  <si>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</si>
  <si>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</si>
  <si>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</si>
  <si>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</si>
  <si>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</si>
  <si>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</si>
  <si>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</si>
  <si>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</si>
  <si>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</si>
  <si>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</si>
  <si>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</si>
  <si>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</si>
  <si>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</si>
  <si>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</si>
  <si>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</si>
  <si>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</si>
  <si>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</si>
  <si>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</si>
  <si>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</si>
  <si>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</si>
  <si>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</si>
  <si>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</si>
  <si>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</si>
  <si>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</si>
  <si>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</si>
  <si>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</si>
  <si>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</si>
  <si>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</si>
  <si>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</si>
  <si>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</si>
  <si>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</si>
  <si>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</si>
  <si>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</si>
  <si>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</si>
  <si>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</si>
  <si>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</si>
  <si>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</si>
  <si>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</si>
  <si>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</si>
  <si>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</si>
  <si>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</si>
  <si>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</si>
  <si>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</si>
  <si>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</si>
  <si>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</si>
  <si>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</si>
  <si>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</si>
  <si>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</si>
  <si>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</si>
  <si>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</si>
  <si>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</si>
  <si>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</si>
  <si>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</si>
  <si>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</si>
  <si>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</si>
  <si>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</si>
  <si>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</si>
  <si>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</si>
  <si>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</si>
  <si>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</si>
  <si>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</si>
  <si>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</si>
  <si>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</si>
  <si>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</si>
  <si>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</si>
  <si>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</si>
  <si>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</si>
  <si>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</si>
  <si>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</si>
  <si>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</si>
  <si>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</si>
  <si>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</si>
  <si>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</si>
  <si>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</si>
  <si>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</si>
  <si>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</si>
  <si>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</si>
  <si>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</si>
  <si>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</si>
  <si>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</si>
  <si>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</si>
  <si>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</si>
  <si>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</si>
  <si>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</si>
  <si>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</si>
  <si>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</si>
  <si>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</si>
  <si>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</si>
  <si>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</si>
  <si>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</si>
  <si>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</si>
  <si>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</si>
  <si>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</si>
  <si>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</si>
  <si>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</si>
  <si>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</si>
  <si>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</si>
  <si>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</si>
  <si>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</si>
  <si>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</si>
  <si>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</si>
  <si>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</si>
  <si>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</si>
  <si>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</si>
  <si>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</si>
  <si>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</si>
  <si>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</si>
  <si>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</si>
  <si>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</si>
  <si>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</si>
  <si>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</si>
  <si>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</si>
  <si>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</si>
  <si>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</si>
  <si>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</si>
  <si>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</si>
  <si>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</si>
  <si>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</si>
  <si>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</si>
  <si>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</si>
  <si>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</si>
  <si>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</si>
  <si>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</si>
  <si>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</si>
  <si>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</si>
  <si>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</si>
  <si>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</si>
  <si>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</si>
  <si>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</si>
  <si>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</si>
  <si>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</si>
  <si>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</si>
  <si>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</si>
  <si>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</si>
  <si>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</si>
  <si>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</si>
  <si>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</si>
  <si>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</si>
  <si>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</si>
  <si>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</si>
  <si>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</si>
  <si>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</si>
  <si>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</si>
  <si>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</si>
  <si>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</si>
  <si>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</si>
  <si>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</si>
  <si>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</si>
  <si>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</si>
  <si>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</si>
  <si>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</si>
  <si>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</si>
  <si>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</si>
  <si>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</si>
  <si>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</si>
  <si>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</si>
  <si>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</si>
  <si>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</si>
  <si>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</si>
  <si>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</si>
  <si>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</si>
  <si>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</si>
  <si>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</si>
  <si>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</si>
  <si>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</si>
  <si>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</si>
  <si>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</si>
  <si>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</si>
  <si>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</si>
  <si>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</si>
  <si>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</si>
  <si>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</si>
  <si>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</si>
  <si>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</si>
  <si>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</si>
  <si>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</si>
  <si>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</si>
  <si>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</si>
  <si>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</si>
  <si>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</si>
  <si>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</si>
  <si>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</si>
  <si>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</si>
  <si>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</si>
  <si>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</si>
  <si>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</si>
  <si>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</si>
  <si>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</si>
  <si>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</si>
  <si>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</si>
  <si>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</si>
  <si>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</si>
  <si>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</si>
  <si>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</si>
  <si>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</si>
  <si>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</si>
  <si>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</si>
  <si>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</si>
  <si>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</si>
  <si>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</si>
  <si>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</si>
  <si>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</si>
  <si>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</si>
  <si>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</si>
  <si>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</si>
  <si>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</si>
  <si>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</si>
  <si>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</si>
  <si>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</si>
  <si>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</si>
  <si>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</si>
  <si>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</si>
  <si>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</si>
  <si>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</si>
  <si>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</si>
  <si>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</si>
  <si>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</si>
  <si>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</si>
  <si>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</si>
  <si>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</si>
  <si>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</si>
  <si>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</si>
  <si>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</si>
  <si>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</si>
  <si>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</si>
  <si>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</si>
  <si>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</si>
  <si>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</si>
  <si>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</si>
  <si>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</si>
  <si>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</si>
  <si>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</si>
  <si>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</si>
  <si>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</si>
  <si>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</si>
  <si>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</si>
  <si>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</si>
  <si>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</si>
  <si>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</si>
  <si>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</si>
  <si>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</si>
  <si>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</si>
  <si>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</si>
  <si>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</si>
  <si>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</si>
  <si>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</si>
  <si>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</si>
  <si>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</si>
  <si>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</si>
  <si>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</si>
  <si>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</si>
  <si>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</si>
  <si>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</si>
  <si>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</si>
  <si>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</si>
  <si>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</si>
  <si>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</si>
  <si>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</si>
  <si>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</si>
  <si>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</si>
  <si>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</si>
  <si>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</si>
  <si>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</si>
  <si>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</si>
  <si>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</si>
  <si>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</si>
  <si>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</si>
  <si>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</si>
  <si>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</si>
  <si>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</si>
  <si>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</si>
  <si>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</si>
  <si>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</si>
  <si>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</si>
  <si>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</si>
  <si>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</si>
  <si>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</si>
  <si>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</si>
  <si>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</si>
  <si>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</si>
  <si>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</si>
  <si>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</si>
  <si>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</si>
  <si>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</si>
  <si>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</si>
  <si>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</si>
  <si>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</si>
  <si>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</si>
  <si>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</si>
  <si>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</si>
  <si>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</si>
  <si>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</si>
  <si>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</si>
  <si>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</si>
  <si>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</si>
  <si>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</si>
  <si>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</si>
  <si>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</si>
  <si>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</si>
  <si>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</si>
  <si>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</si>
  <si>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</si>
  <si>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</si>
  <si>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</si>
  <si>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</si>
  <si>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</si>
  <si>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</si>
  <si>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</si>
  <si>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</si>
  <si>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</si>
  <si>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</si>
  <si>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</si>
  <si>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</si>
  <si>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</si>
  <si>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</si>
  <si>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</si>
  <si>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</si>
  <si>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</si>
  <si>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</si>
  <si>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</si>
  <si>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</si>
  <si>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</si>
  <si>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</si>
  <si>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</si>
  <si>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</si>
  <si>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</si>
  <si>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</si>
  <si>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</si>
  <si>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</si>
  <si>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</si>
  <si>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</si>
  <si>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</si>
  <si>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</si>
  <si>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</si>
  <si>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</si>
  <si>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</si>
  <si>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</si>
  <si>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</si>
  <si>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</si>
  <si>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</si>
  <si>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</si>
  <si>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</si>
  <si>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</si>
  <si>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</si>
  <si>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</si>
  <si>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</si>
  <si>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</si>
  <si>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</si>
  <si>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</si>
  <si>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</si>
  <si>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</si>
  <si>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</si>
  <si>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</si>
  <si>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</si>
  <si>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</si>
  <si>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</si>
  <si>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</si>
  <si>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</si>
  <si>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</si>
  <si>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</si>
  <si>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</si>
  <si>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</si>
  <si>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</si>
  <si>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</si>
  <si>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</si>
  <si>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</si>
  <si>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</si>
  <si>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</si>
  <si>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</si>
  <si>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</si>
  <si>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</si>
  <si>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</si>
  <si>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</si>
  <si>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</si>
  <si>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</si>
  <si>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</si>
  <si>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</si>
  <si>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</si>
  <si>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</si>
  <si>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</si>
  <si>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</si>
  <si>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</si>
  <si>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</si>
  <si>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</si>
  <si>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</si>
  <si>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</si>
  <si>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</si>
  <si>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</si>
  <si>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</si>
  <si>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</si>
  <si>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</si>
  <si>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</si>
  <si>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</si>
  <si>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</si>
  <si>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</si>
  <si>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</si>
  <si>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</si>
  <si>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</si>
  <si>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</si>
  <si>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</si>
  <si>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</si>
  <si>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</si>
  <si>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</si>
  <si>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</si>
  <si>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</si>
  <si>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</si>
  <si>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</si>
  <si>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</si>
  <si>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</si>
  <si>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</si>
  <si>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</si>
  <si>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</si>
  <si>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</si>
  <si>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</si>
  <si>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</si>
  <si>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</si>
  <si>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</si>
  <si>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</si>
  <si>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</si>
  <si>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</si>
  <si>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</si>
  <si>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</si>
  <si>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</si>
  <si>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</si>
  <si>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</si>
  <si>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</si>
  <si>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</si>
  <si>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</si>
  <si>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</si>
  <si>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</si>
  <si>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</si>
  <si>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</si>
  <si>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</si>
  <si>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</si>
  <si>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</si>
  <si>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</si>
  <si>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</si>
  <si>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</si>
  <si>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</si>
  <si>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</si>
  <si>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</si>
  <si>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</si>
  <si>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</si>
  <si>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</si>
  <si>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</si>
  <si>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</si>
  <si>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</si>
  <si>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</si>
  <si>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</si>
  <si>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</si>
  <si>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</si>
  <si>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</si>
  <si>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</si>
  <si>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</si>
  <si>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</si>
  <si>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</si>
  <si>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</si>
  <si>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</si>
  <si>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</si>
  <si>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</si>
  <si>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</si>
  <si>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</si>
  <si>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</si>
  <si>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</si>
  <si>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</si>
  <si>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</si>
  <si>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</si>
  <si>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</si>
  <si>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</si>
  <si>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</si>
  <si>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</si>
  <si>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</si>
  <si>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</si>
  <si>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</si>
  <si>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</si>
  <si>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</si>
  <si>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</si>
  <si>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</si>
  <si>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</si>
  <si>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</si>
  <si>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</si>
  <si>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</si>
  <si>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</si>
  <si>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</si>
  <si>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</si>
  <si>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</si>
  <si>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</si>
  <si>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</si>
  <si>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</si>
  <si>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</si>
  <si>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</si>
  <si>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</si>
  <si>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</si>
  <si>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</si>
  <si>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</si>
  <si>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</si>
  <si>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</si>
  <si>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</si>
  <si>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</si>
  <si>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</si>
  <si>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</si>
  <si>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</si>
  <si>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</si>
  <si>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</si>
  <si>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</si>
  <si>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</si>
  <si>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</si>
  <si>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</si>
  <si>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</si>
  <si>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</si>
  <si>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</si>
  <si>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</si>
  <si>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</si>
  <si>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</si>
  <si>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</si>
  <si>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</si>
  <si>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</si>
  <si>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</si>
  <si>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</si>
  <si>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</si>
  <si>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</si>
  <si>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</si>
  <si>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</si>
  <si>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</si>
  <si>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</si>
  <si>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</si>
  <si>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</si>
  <si>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</si>
  <si>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</si>
  <si>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</si>
  <si>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</si>
  <si>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</si>
  <si>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</si>
  <si>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</si>
  <si>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</si>
  <si>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</si>
  <si>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</si>
  <si>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</si>
  <si>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</si>
  <si>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</si>
  <si>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</si>
  <si>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</si>
  <si>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</si>
  <si>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</si>
  <si>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</si>
  <si>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</si>
  <si>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</si>
  <si>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</si>
  <si>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</si>
  <si>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</si>
  <si>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</si>
  <si>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</si>
  <si>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</si>
  <si>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</si>
  <si>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</si>
  <si>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</si>
  <si>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</si>
  <si>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</si>
  <si>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</si>
  <si>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</si>
  <si>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</si>
  <si>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</si>
  <si>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</si>
  <si>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</si>
  <si>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</si>
  <si>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</si>
  <si>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</si>
  <si>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</si>
  <si>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</si>
  <si>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</si>
  <si>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</si>
  <si>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</si>
  <si>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</si>
  <si>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</si>
  <si>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</si>
  <si>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</si>
  <si>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</si>
  <si>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</si>
  <si>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</si>
  <si>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</si>
  <si>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</si>
  <si>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</si>
  <si>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</si>
  <si>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</si>
  <si>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</si>
  <si>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</si>
  <si>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</si>
  <si>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</si>
  <si>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</si>
  <si>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</si>
  <si>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</si>
  <si>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</si>
  <si>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</si>
  <si>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</si>
  <si>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</si>
  <si>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</si>
  <si>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</si>
  <si>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</si>
  <si>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</si>
  <si>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</si>
  <si>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</si>
  <si>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</si>
  <si>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</si>
  <si>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</si>
  <si>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</si>
  <si>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</si>
  <si>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</si>
  <si>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</si>
  <si>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</si>
  <si>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</si>
  <si>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</si>
  <si>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</si>
  <si>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</si>
  <si>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</si>
  <si>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</si>
  <si>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</si>
  <si>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</si>
  <si>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</si>
  <si>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</si>
  <si>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</si>
  <si>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</si>
  <si>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</si>
  <si>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</si>
  <si>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</si>
  <si>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</si>
  <si>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</si>
  <si>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</si>
  <si>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</si>
  <si>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</si>
  <si>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</si>
  <si>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</si>
  <si>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</si>
  <si>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</si>
  <si>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</si>
  <si>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</si>
  <si>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</si>
  <si>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</si>
  <si>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</si>
  <si>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</si>
  <si>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</si>
  <si>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</si>
  <si>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</si>
  <si>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</si>
  <si>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</si>
  <si>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</si>
  <si>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</si>
  <si>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</si>
  <si>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</si>
  <si>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</si>
  <si>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</si>
  <si>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</si>
  <si>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</si>
  <si>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</si>
  <si>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</si>
  <si>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</si>
  <si>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</si>
  <si>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</si>
  <si>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</si>
  <si>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</si>
  <si>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</si>
  <si>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</si>
  <si>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</si>
  <si>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</si>
  <si>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</si>
  <si>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</si>
  <si>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</si>
  <si>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</si>
  <si>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</si>
  <si>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</si>
  <si>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</si>
  <si>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</si>
  <si>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</si>
  <si>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</si>
  <si>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</si>
  <si>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</si>
  <si>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</si>
  <si>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</si>
  <si>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</si>
  <si>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</si>
  <si>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</si>
  <si>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</si>
  <si>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</si>
  <si>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</si>
  <si>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</si>
  <si>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</si>
  <si>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</si>
  <si>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</si>
  <si>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</si>
  <si>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</si>
  <si>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</si>
  <si>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</si>
  <si>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</si>
  <si>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</si>
  <si>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</si>
  <si>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</si>
  <si>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</si>
  <si>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</si>
  <si>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</si>
  <si>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</si>
  <si>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</si>
  <si>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</si>
  <si>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</si>
  <si>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</si>
  <si>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</si>
  <si>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</si>
  <si>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</si>
  <si>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</si>
  <si>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</si>
  <si>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</si>
  <si>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</si>
  <si>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</si>
  <si>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</si>
  <si>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</si>
  <si>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</si>
  <si>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</si>
  <si>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</si>
  <si>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</si>
  <si>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</si>
  <si>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</si>
  <si>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</si>
  <si>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</si>
  <si>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</si>
  <si>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</si>
  <si>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</si>
  <si>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</si>
  <si>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</si>
  <si>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</si>
  <si>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</si>
  <si>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</si>
  <si>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</si>
  <si>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</si>
  <si>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</si>
  <si>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</si>
  <si>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</si>
  <si>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</si>
  <si>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</si>
  <si>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</si>
  <si>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</si>
  <si>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</si>
  <si>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</si>
  <si>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</si>
  <si>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</si>
  <si>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</si>
  <si>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</si>
  <si>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</si>
  <si>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</si>
  <si>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</si>
  <si>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</si>
  <si>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</si>
  <si>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</si>
  <si>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</si>
  <si>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</si>
  <si>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</si>
  <si>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</si>
  <si>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</si>
  <si>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</si>
  <si>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</si>
  <si>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</si>
  <si>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</si>
  <si>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</si>
  <si>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</si>
  <si>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</si>
  <si>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</si>
  <si>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</si>
  <si>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</si>
  <si>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</si>
  <si>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</si>
  <si>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</si>
  <si>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</si>
  <si>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</si>
  <si>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</si>
  <si>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</si>
  <si>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</si>
  <si>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</si>
  <si>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</si>
  <si>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</si>
  <si>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</si>
  <si>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</si>
  <si>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</si>
  <si>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</si>
  <si>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</si>
  <si>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</si>
  <si>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</si>
  <si>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</si>
  <si>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</si>
  <si>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</si>
  <si>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</si>
  <si>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</si>
  <si>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</si>
  <si>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</si>
  <si>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</si>
  <si>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</si>
  <si>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</si>
  <si>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</si>
  <si>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</si>
  <si>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</si>
  <si>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</si>
  <si>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</si>
  <si>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</si>
  <si>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</si>
  <si>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</si>
  <si>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</si>
  <si>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</si>
  <si>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</si>
  <si>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</si>
  <si>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</si>
  <si>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</si>
  <si>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</si>
  <si>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</si>
  <si>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</si>
  <si>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</si>
  <si>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</si>
  <si>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</si>
  <si>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</si>
  <si>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</si>
  <si>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</si>
  <si>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</si>
  <si>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</si>
  <si>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</si>
  <si>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</si>
  <si>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</si>
  <si>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</si>
  <si>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</si>
  <si>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</si>
  <si>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</si>
  <si>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</si>
  <si>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</si>
  <si>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</si>
  <si>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</si>
  <si>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</si>
  <si>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</si>
  <si>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</si>
  <si>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</si>
  <si>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</si>
  <si>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</si>
  <si>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</si>
  <si>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</si>
  <si>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</si>
  <si>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</si>
  <si>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</si>
  <si>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</si>
  <si>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</si>
  <si>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</si>
  <si>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</si>
  <si>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</si>
  <si>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</si>
  <si>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</si>
  <si>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</si>
  <si>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</si>
  <si>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</si>
  <si>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</si>
  <si>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</si>
  <si>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</si>
  <si>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</si>
  <si>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</si>
  <si>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</si>
  <si>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</si>
  <si>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</si>
  <si>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</si>
  <si>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</si>
  <si>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</si>
  <si>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</si>
  <si>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</si>
  <si>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</si>
  <si>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</si>
  <si>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</si>
  <si>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</si>
  <si>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</si>
  <si>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</si>
  <si>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</si>
  <si>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</si>
  <si>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</si>
  <si>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</si>
  <si>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</si>
  <si>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</si>
  <si>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</si>
  <si>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</si>
  <si>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</si>
  <si>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</si>
  <si>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</si>
  <si>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</si>
  <si>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</si>
  <si>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</si>
  <si>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</si>
  <si>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</si>
  <si>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</si>
  <si>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</si>
  <si>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</si>
  <si>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</si>
  <si>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</si>
  <si>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</si>
  <si>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</si>
  <si>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</si>
  <si>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</si>
  <si>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</si>
  <si>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</si>
  <si>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</si>
  <si>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</si>
  <si>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</si>
  <si>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</si>
  <si>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</si>
  <si>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</si>
  <si>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</si>
  <si>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</si>
  <si>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</si>
  <si>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</si>
  <si>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</si>
  <si>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</si>
  <si>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</si>
  <si>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</si>
  <si>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</si>
  <si>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</si>
  <si>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</si>
  <si>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</si>
  <si>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</si>
  <si>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</si>
  <si>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</si>
  <si>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</si>
  <si>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</si>
  <si>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</si>
  <si>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</si>
  <si>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</si>
  <si>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</si>
  <si>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</si>
  <si>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</si>
  <si>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</si>
  <si>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</si>
  <si>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</si>
  <si>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</si>
  <si>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</si>
  <si>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</si>
  <si>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</si>
  <si>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</si>
  <si>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</si>
  <si>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</si>
  <si>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</si>
  <si>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</si>
  <si>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</si>
  <si>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</si>
  <si>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</si>
  <si>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</si>
  <si>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</si>
  <si>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</si>
  <si>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</si>
  <si>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</si>
  <si>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</si>
  <si>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</si>
  <si>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</si>
  <si>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</si>
  <si>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</si>
  <si>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</si>
  <si>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</si>
  <si>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</si>
  <si>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</si>
  <si>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</si>
  <si>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</si>
  <si>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</si>
  <si>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</si>
  <si>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</si>
  <si>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</si>
  <si>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</si>
  <si>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</si>
  <si>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</si>
  <si>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</si>
  <si>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</si>
  <si>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</si>
  <si>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</si>
  <si>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</si>
  <si>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</si>
  <si>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</si>
  <si>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</si>
  <si>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</si>
  <si>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</si>
  <si>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</si>
  <si>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</si>
  <si>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</si>
  <si>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</si>
  <si>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</si>
  <si>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</si>
  <si>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</si>
  <si>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</si>
  <si>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</si>
  <si>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</si>
  <si>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</si>
  <si>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</si>
  <si>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</si>
  <si>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</si>
  <si>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</si>
  <si>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</si>
  <si>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</si>
  <si>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</si>
  <si>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</si>
  <si>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</si>
  <si>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</si>
  <si>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</si>
  <si>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</si>
  <si>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</si>
  <si>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</si>
  <si>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</si>
  <si>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</si>
  <si>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</si>
  <si>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</si>
  <si>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</si>
  <si>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</si>
  <si>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</si>
  <si>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</si>
  <si>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</si>
  <si>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</si>
  <si>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</si>
  <si>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</si>
  <si>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</si>
  <si>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</si>
  <si>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</si>
  <si>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</si>
  <si>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</si>
  <si>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</si>
  <si>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</si>
  <si>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</si>
  <si>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</si>
  <si>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</si>
  <si>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</si>
  <si>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</si>
  <si>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</si>
  <si>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</si>
  <si>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</si>
  <si>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</si>
  <si>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</si>
  <si>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</si>
  <si>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</si>
  <si>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</si>
  <si>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</si>
  <si>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</si>
  <si>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</si>
  <si>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</si>
  <si>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</si>
  <si>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</si>
  <si>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</si>
  <si>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</si>
  <si>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</si>
  <si>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</si>
  <si>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</si>
  <si>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</si>
  <si>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</si>
  <si>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</si>
  <si>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</si>
  <si>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</si>
  <si>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</si>
  <si>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</si>
  <si>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</si>
  <si>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</si>
  <si>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</si>
  <si>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</si>
  <si>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</si>
  <si>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</si>
  <si>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</si>
  <si>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</si>
  <si>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</si>
  <si>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</si>
  <si>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</si>
  <si>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</si>
  <si>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</si>
  <si>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</si>
  <si>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</si>
  <si>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</si>
  <si>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</si>
  <si>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</si>
  <si>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</si>
  <si>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</si>
  <si>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</si>
  <si>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</si>
  <si>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</si>
  <si>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</si>
  <si>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</si>
  <si>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</si>
  <si>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</si>
  <si>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</si>
  <si>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</si>
  <si>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</si>
  <si>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</si>
  <si>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</si>
  <si>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</si>
  <si>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</si>
  <si>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</si>
  <si>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</si>
  <si>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</si>
  <si>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</si>
  <si>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</si>
  <si>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</si>
  <si>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</si>
  <si>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</si>
  <si>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</si>
  <si>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</si>
  <si>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</si>
  <si>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</si>
  <si>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</si>
  <si>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</si>
  <si>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</si>
  <si>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</si>
  <si>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</si>
  <si>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</si>
  <si>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</si>
  <si>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</si>
  <si>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</si>
  <si>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</si>
  <si>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</si>
  <si>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</si>
  <si>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</si>
  <si>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</si>
  <si>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</si>
  <si>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</si>
  <si>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</si>
  <si>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</si>
  <si>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</si>
  <si>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</si>
  <si>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</si>
  <si>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</si>
  <si>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</si>
  <si>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</si>
  <si>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</si>
  <si>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</si>
  <si>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</si>
  <si>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</si>
  <si>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</si>
  <si>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</si>
  <si>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</si>
  <si>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</si>
  <si>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</si>
  <si>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</si>
  <si>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</si>
  <si>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</si>
  <si>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</si>
  <si>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</si>
  <si>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</si>
  <si>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</si>
  <si>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</si>
  <si>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</si>
  <si>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</si>
  <si>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</si>
  <si>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</si>
  <si>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</si>
  <si>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</si>
  <si>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</si>
  <si>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</si>
  <si>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</si>
  <si>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</si>
  <si>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</si>
  <si>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</si>
  <si>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</si>
  <si>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</si>
  <si>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</si>
  <si>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</si>
  <si>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</si>
  <si>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</si>
  <si>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</si>
  <si>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</si>
  <si>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</si>
  <si>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</si>
  <si>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</si>
  <si>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</si>
  <si>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</si>
  <si>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</si>
  <si>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</si>
  <si>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</si>
  <si>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</si>
  <si>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</si>
  <si>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</si>
  <si>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</si>
  <si>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</si>
  <si>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</si>
  <si>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</si>
  <si>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</si>
  <si>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</si>
  <si>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</si>
  <si>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</si>
  <si>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</si>
  <si>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</si>
  <si>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</si>
  <si>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</si>
  <si>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</si>
  <si>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</si>
  <si>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</si>
  <si>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</si>
  <si>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</si>
  <si>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</si>
  <si>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</si>
  <si>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</si>
  <si>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</si>
  <si>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</si>
  <si>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</si>
  <si>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</si>
  <si>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</si>
  <si>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</si>
  <si>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</si>
  <si>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</si>
  <si>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</si>
  <si>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</si>
  <si>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</si>
  <si>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</si>
  <si>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</si>
  <si>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</si>
  <si>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</si>
  <si>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</si>
  <si>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</si>
  <si>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</si>
  <si>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</si>
  <si>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</si>
  <si>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</si>
  <si>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</si>
  <si>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</si>
  <si>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</si>
  <si>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</si>
  <si>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</si>
  <si>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</si>
  <si>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</si>
  <si>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</si>
  <si>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</si>
  <si>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</si>
  <si>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</si>
  <si>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</si>
  <si>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</si>
  <si>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</si>
  <si>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</si>
  <si>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</si>
  <si>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</si>
  <si>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</si>
  <si>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</si>
  <si>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</si>
  <si>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</si>
  <si>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</si>
  <si>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</si>
  <si>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</si>
  <si>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</si>
  <si>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</si>
  <si>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</si>
  <si>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</si>
  <si>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</si>
  <si>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</si>
  <si>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</si>
  <si>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</si>
  <si>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</si>
  <si>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</si>
  <si>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</si>
  <si>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</si>
  <si>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</si>
  <si>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</si>
  <si>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</si>
  <si>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</si>
  <si>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</si>
  <si>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</si>
  <si>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</si>
  <si>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</si>
  <si>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</si>
  <si>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</si>
  <si>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</si>
  <si>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</si>
  <si>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</si>
  <si>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</si>
  <si>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</si>
  <si>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</si>
  <si>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</si>
  <si>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</si>
  <si>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</si>
  <si>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</si>
  <si>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</si>
  <si>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</si>
  <si>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</si>
  <si>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</si>
  <si>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</si>
  <si>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</si>
  <si>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</si>
  <si>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</si>
  <si>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</si>
  <si>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</si>
  <si>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</si>
  <si>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</si>
  <si>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</si>
  <si>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</si>
  <si>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</si>
  <si>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</si>
  <si>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</si>
  <si>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</si>
  <si>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</si>
  <si>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</si>
  <si>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</si>
  <si>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</si>
  <si>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</si>
  <si>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</si>
  <si>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</si>
  <si>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</si>
  <si>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</si>
  <si>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</si>
  <si>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</si>
  <si>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</si>
  <si>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</si>
  <si>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</si>
  <si>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</si>
  <si>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</si>
  <si>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</si>
  <si>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</si>
  <si>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</si>
  <si>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</si>
  <si>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</si>
  <si>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</si>
  <si>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</si>
  <si>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</si>
  <si>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</si>
  <si>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</si>
  <si>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</si>
  <si>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</si>
  <si>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</si>
  <si>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</si>
  <si>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</si>
  <si>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</si>
  <si>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</si>
  <si>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</si>
  <si>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</si>
  <si>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</si>
  <si>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</si>
  <si>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</si>
  <si>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</si>
  <si>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</si>
  <si>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</si>
  <si>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</si>
  <si>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</si>
  <si>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</si>
  <si>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</si>
  <si>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</si>
  <si>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</si>
  <si>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</si>
  <si>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</si>
  <si>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</si>
  <si>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</si>
  <si>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</si>
  <si>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</si>
  <si>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</si>
  <si>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</si>
  <si>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</si>
  <si>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</si>
  <si>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</si>
  <si>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</si>
  <si>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</si>
  <si>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</si>
  <si>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</si>
  <si>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</si>
  <si>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</si>
  <si>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</si>
  <si>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</si>
  <si>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</si>
  <si>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</si>
  <si>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</si>
  <si>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</si>
  <si>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</si>
  <si>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</si>
  <si>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</si>
  <si>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</si>
  <si>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</si>
  <si>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</si>
  <si>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</si>
  <si>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</si>
  <si>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</si>
  <si>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</si>
  <si>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</si>
  <si>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</si>
  <si>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</si>
  <si>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</si>
  <si>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</si>
  <si>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</si>
  <si>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</si>
  <si>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</si>
  <si>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</si>
  <si>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</si>
  <si>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</si>
  <si>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</si>
  <si>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</si>
  <si>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</si>
  <si>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</si>
  <si>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</si>
  <si>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</si>
  <si>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</si>
  <si>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</si>
  <si>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</si>
  <si>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</si>
  <si>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</si>
  <si>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</si>
  <si>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</si>
  <si>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</si>
  <si>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</si>
  <si>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</si>
  <si>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</si>
  <si>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</si>
  <si>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</si>
  <si>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</si>
  <si>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</si>
  <si>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</si>
  <si>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</si>
  <si>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</si>
  <si>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</si>
  <si>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</si>
  <si>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</si>
  <si>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</si>
  <si>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</si>
  <si>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</si>
  <si>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</si>
  <si>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</si>
  <si>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</si>
  <si>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</si>
  <si>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</si>
  <si>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</si>
  <si>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</si>
  <si>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</si>
  <si>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</si>
  <si>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</si>
  <si>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</si>
  <si>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</si>
  <si>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</si>
  <si>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</si>
  <si>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</si>
  <si>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</si>
  <si>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</si>
  <si>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</si>
  <si>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</si>
  <si>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</si>
  <si>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</si>
  <si>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</si>
  <si>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</si>
  <si>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</si>
  <si>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</si>
  <si>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</si>
  <si>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</si>
  <si>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</si>
  <si>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</si>
  <si>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</si>
  <si>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</si>
  <si>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</si>
  <si>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</si>
  <si>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</si>
  <si>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</si>
  <si>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</si>
  <si>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</si>
  <si>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</si>
  <si>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</si>
  <si>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</si>
  <si>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</si>
  <si>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</si>
  <si>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</si>
  <si>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</si>
  <si>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</si>
  <si>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</si>
  <si>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</si>
  <si>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</si>
  <si>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</si>
  <si>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</si>
  <si>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</si>
  <si>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</si>
  <si>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</si>
  <si>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</si>
  <si>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</si>
  <si>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</si>
  <si>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</si>
  <si>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</si>
  <si>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</si>
  <si>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</si>
  <si>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</si>
  <si>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</si>
  <si>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</si>
  <si>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</si>
  <si>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</si>
  <si>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</si>
  <si>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</si>
  <si>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</si>
  <si>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</si>
  <si>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</si>
  <si>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</si>
  <si>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</si>
  <si>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</si>
  <si>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</si>
  <si>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</si>
  <si>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</si>
  <si>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</si>
  <si>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</si>
  <si>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</si>
  <si>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</si>
  <si>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</si>
  <si>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</si>
  <si>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</si>
  <si>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</si>
  <si>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</si>
  <si>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</si>
  <si>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</si>
  <si>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</si>
  <si>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</si>
  <si>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</si>
  <si>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</si>
  <si>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</si>
  <si>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</si>
  <si>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</si>
  <si>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</si>
  <si>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</si>
  <si>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</si>
  <si>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</si>
  <si>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</si>
  <si>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</si>
  <si>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</si>
  <si>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</si>
  <si>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</si>
  <si>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</si>
  <si>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</si>
  <si>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</si>
  <si>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</si>
  <si>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</si>
  <si>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</si>
  <si>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</si>
  <si>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</si>
  <si>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</si>
  <si>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</si>
  <si>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</si>
  <si>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</si>
  <si>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</si>
  <si>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</si>
  <si>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</si>
  <si>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</si>
  <si>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</si>
  <si>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</si>
  <si>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</si>
  <si>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</si>
  <si>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</si>
  <si>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</si>
  <si>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</si>
  <si>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</si>
  <si>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</si>
  <si>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</si>
  <si>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</si>
  <si>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</si>
  <si>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</si>
  <si>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</si>
  <si>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</si>
  <si>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</si>
  <si>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</si>
  <si>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</si>
  <si>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</si>
  <si>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</si>
  <si>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</si>
  <si>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</si>
  <si>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</si>
  <si>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</si>
  <si>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</si>
  <si>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</si>
  <si>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</si>
  <si>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</si>
  <si>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</si>
  <si>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</si>
  <si>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</si>
  <si>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</si>
  <si>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</si>
  <si>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</si>
  <si>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</si>
  <si>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</si>
  <si>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</si>
  <si>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</si>
  <si>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</si>
  <si>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</si>
  <si>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</si>
  <si>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</si>
  <si>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</si>
  <si>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</si>
  <si>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</si>
  <si>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</si>
  <si>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</si>
  <si>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</si>
  <si>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</si>
  <si>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</si>
  <si>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</si>
  <si>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</si>
  <si>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</si>
  <si>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</si>
  <si>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</si>
  <si>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</si>
  <si>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</si>
  <si>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</si>
  <si>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</si>
  <si>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</si>
  <si>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</si>
  <si>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</si>
  <si>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</si>
  <si>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</si>
  <si>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</si>
  <si>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</si>
  <si>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</si>
  <si>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</si>
  <si>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</si>
  <si>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</si>
  <si>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</si>
  <si>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</si>
  <si>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</si>
  <si>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</si>
  <si>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</si>
  <si>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</si>
  <si>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</si>
  <si>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</si>
  <si>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</si>
  <si>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</si>
  <si>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</si>
  <si>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</si>
  <si>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</si>
  <si>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</si>
  <si>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</si>
  <si>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</si>
  <si>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</si>
  <si>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</si>
  <si>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</si>
  <si>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</si>
  <si>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</si>
  <si>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</si>
  <si>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</si>
  <si>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</si>
  <si>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</si>
  <si>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</si>
  <si>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</si>
  <si>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</si>
  <si>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</si>
  <si>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</si>
  <si>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</si>
  <si>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</si>
  <si>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</si>
  <si>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</si>
  <si>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</si>
  <si>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</si>
  <si>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</si>
  <si>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</si>
  <si>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</si>
  <si>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</si>
  <si>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</si>
  <si>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</si>
  <si>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</si>
  <si>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</si>
  <si>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</si>
  <si>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</si>
  <si>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</si>
  <si>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</si>
  <si>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</si>
  <si>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</si>
  <si>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</si>
  <si>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</si>
  <si>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</si>
  <si>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</si>
  <si>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</si>
  <si>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</si>
  <si>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</si>
  <si>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</si>
  <si>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</si>
  <si>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</si>
  <si>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</si>
  <si>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</si>
  <si>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</si>
  <si>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</si>
  <si>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</si>
  <si>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</si>
  <si>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</si>
  <si>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</si>
  <si>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</si>
  <si>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</si>
  <si>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</si>
  <si>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</si>
  <si>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</si>
  <si>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</si>
  <si>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</si>
  <si>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</si>
  <si>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</si>
  <si>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</si>
  <si>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</si>
  <si>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</si>
  <si>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</si>
  <si>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</si>
  <si>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</si>
  <si>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</si>
  <si>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</si>
  <si>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</si>
  <si>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</si>
  <si>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</si>
  <si>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</si>
  <si>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</si>
  <si>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</si>
  <si>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</si>
  <si>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</si>
  <si>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</si>
  <si>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</si>
  <si>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</si>
  <si>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</si>
  <si>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</si>
  <si>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</si>
  <si>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</si>
  <si>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</si>
  <si>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</si>
  <si>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</si>
  <si>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</si>
  <si>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</si>
  <si>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</si>
  <si>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</si>
  <si>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</si>
  <si>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</si>
  <si>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</si>
  <si>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</si>
  <si>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</si>
  <si>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</si>
  <si>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</si>
  <si>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</si>
  <si>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</si>
  <si>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</si>
  <si>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</si>
  <si>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</si>
  <si>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</si>
  <si>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</si>
  <si>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</si>
  <si>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</si>
  <si>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</si>
  <si>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</si>
  <si>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</si>
  <si>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</si>
  <si>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</si>
  <si>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</si>
  <si>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</si>
  <si>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</si>
  <si>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</si>
  <si>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</si>
  <si>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</si>
  <si>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</si>
  <si>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</si>
  <si>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</si>
  <si>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</si>
  <si>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</si>
  <si>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</si>
  <si>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</si>
  <si>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</si>
  <si>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</si>
  <si>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</si>
  <si>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</si>
  <si>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</si>
  <si>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</si>
  <si>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</si>
  <si>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</si>
  <si>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</si>
  <si>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</si>
  <si>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</si>
  <si>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</si>
  <si>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</si>
  <si>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</si>
  <si>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</si>
  <si>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</si>
  <si>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</si>
  <si>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</si>
  <si>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</si>
  <si>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</si>
  <si>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</si>
  <si>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</si>
  <si>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</si>
  <si>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</si>
  <si>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</si>
  <si>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</si>
  <si>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</si>
  <si>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</si>
  <si>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</si>
  <si>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</si>
  <si>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</si>
  <si>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</si>
  <si>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</si>
  <si>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</si>
  <si>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</si>
  <si>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</si>
  <si>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</si>
  <si>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</si>
  <si>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</si>
  <si>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</si>
  <si>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</si>
  <si>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</si>
  <si>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</si>
  <si>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</si>
  <si>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</si>
  <si>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</si>
  <si>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</si>
  <si>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</si>
  <si>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</si>
  <si>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</si>
  <si>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</si>
  <si>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</si>
  <si>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</si>
  <si>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</si>
  <si>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</si>
  <si>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</si>
  <si>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</si>
  <si>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</si>
  <si>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</si>
  <si>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</si>
  <si>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</si>
  <si>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</si>
  <si>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</si>
  <si>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</si>
  <si>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</si>
  <si>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</si>
  <si>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</si>
  <si>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</si>
  <si>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</si>
  <si>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</si>
  <si>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</si>
  <si>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</si>
  <si>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</si>
  <si>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</si>
  <si>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</si>
  <si>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</si>
  <si>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</si>
  <si>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</si>
  <si>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</si>
  <si>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</si>
  <si>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</si>
  <si>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</si>
  <si>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</si>
  <si>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</si>
  <si>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</si>
  <si>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</si>
  <si>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</si>
  <si>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</si>
  <si>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</si>
  <si>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</si>
  <si>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</si>
  <si>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</si>
  <si>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</si>
  <si>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</si>
  <si>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</si>
  <si>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</si>
  <si>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</si>
  <si>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</si>
  <si>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</si>
  <si>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</si>
  <si>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</si>
  <si>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</si>
  <si>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</si>
  <si>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</si>
  <si>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</si>
  <si>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</si>
  <si>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</si>
  <si>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</si>
  <si>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</si>
  <si>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</si>
  <si>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</si>
  <si>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</si>
  <si>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</si>
  <si>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</si>
  <si>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</si>
  <si>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</si>
  <si>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</si>
  <si>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</si>
  <si>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</si>
  <si>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</si>
  <si>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</si>
  <si>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</si>
  <si>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</si>
  <si>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</si>
  <si>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</si>
  <si>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</si>
  <si>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</si>
  <si>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</si>
  <si>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</si>
  <si>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</si>
  <si>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</si>
  <si>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</si>
  <si>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</si>
  <si>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</si>
  <si>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</si>
  <si>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</si>
  <si>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</si>
  <si>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</si>
  <si>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</si>
  <si>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</si>
  <si>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</si>
  <si>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</si>
  <si>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</si>
  <si>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</si>
  <si>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</si>
  <si>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</si>
  <si>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</si>
  <si>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</si>
  <si>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</si>
  <si>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</si>
  <si>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</si>
  <si>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</si>
  <si>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</si>
  <si>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</si>
  <si>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</si>
  <si>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</si>
  <si>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</si>
  <si>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</si>
  <si>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</si>
  <si>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</si>
  <si>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</si>
  <si>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</si>
  <si>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</si>
  <si>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</si>
  <si>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</si>
  <si>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</si>
  <si>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</si>
  <si>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</si>
  <si>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</si>
  <si>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</si>
  <si>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</si>
  <si>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</si>
  <si>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</si>
  <si>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</si>
  <si>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</si>
  <si>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</si>
  <si>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</si>
  <si>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</si>
  <si>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</si>
  <si>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</si>
  <si>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</si>
  <si>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</si>
  <si>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</si>
  <si>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</si>
  <si>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</si>
  <si>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</si>
  <si>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</si>
  <si>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</si>
  <si>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</si>
  <si>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</si>
  <si>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</si>
  <si>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</si>
  <si>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</si>
  <si>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</si>
  <si>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</si>
  <si>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</si>
  <si>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</si>
  <si>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</si>
  <si>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</si>
  <si>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</si>
  <si>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</si>
  <si>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</si>
  <si>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</si>
  <si>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</si>
  <si>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</si>
  <si>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</si>
  <si>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</si>
  <si>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</si>
  <si>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</si>
  <si>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</si>
  <si>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</si>
  <si>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</si>
  <si>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</si>
  <si>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</si>
  <si>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</si>
  <si>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</si>
  <si>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</si>
  <si>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</si>
  <si>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</si>
  <si>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</si>
  <si>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</si>
  <si>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</si>
  <si>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</si>
  <si>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</si>
  <si>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</si>
  <si>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</si>
  <si>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</si>
  <si>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</si>
  <si>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</si>
  <si>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</si>
  <si>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</si>
  <si>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</si>
  <si>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</si>
  <si>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</si>
  <si>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</si>
  <si>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</si>
  <si>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</si>
  <si>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</si>
  <si>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</si>
  <si>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</si>
  <si>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</si>
  <si>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</si>
  <si>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</si>
  <si>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</si>
  <si>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</si>
  <si>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</si>
  <si>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</si>
  <si>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</si>
  <si>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</si>
  <si>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</si>
  <si>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</si>
  <si>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</si>
  <si>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</si>
  <si>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</si>
  <si>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</si>
  <si>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</si>
  <si>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</si>
  <si>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</si>
  <si>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</si>
  <si>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</si>
  <si>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</si>
  <si>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</si>
  <si>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</si>
  <si>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</si>
  <si>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</si>
  <si>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</si>
  <si>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</si>
  <si>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</si>
  <si>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</si>
  <si>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</si>
  <si>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</si>
  <si>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</si>
  <si>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</si>
  <si>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</si>
  <si>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</si>
  <si>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</si>
  <si>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</si>
  <si>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</si>
  <si>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</si>
  <si>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</si>
  <si>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</si>
  <si>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</si>
  <si>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</si>
  <si>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</si>
  <si>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</si>
  <si>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</si>
  <si>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</si>
  <si>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</si>
  <si>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</si>
  <si>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</si>
  <si>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</si>
  <si>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</si>
  <si>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</si>
  <si>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</si>
  <si>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</si>
  <si>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</si>
  <si>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</si>
  <si>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</si>
  <si>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</si>
  <si>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</si>
  <si>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</si>
  <si>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</si>
  <si>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</si>
  <si>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</si>
  <si>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</si>
  <si>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</si>
  <si>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</si>
  <si>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</si>
  <si>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</si>
  <si>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</si>
  <si>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</si>
  <si>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</si>
  <si>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</si>
  <si>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</si>
  <si>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</si>
  <si>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</si>
  <si>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</si>
  <si>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</si>
  <si>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</si>
  <si>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</si>
  <si>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</si>
  <si>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</si>
  <si>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</si>
  <si>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</si>
  <si>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</si>
  <si>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</si>
  <si>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</si>
  <si>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</si>
  <si>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</si>
  <si>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</si>
  <si>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</si>
  <si>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</si>
  <si>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</si>
  <si>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</si>
  <si>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</si>
  <si>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</si>
  <si>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</si>
  <si>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</si>
  <si>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</si>
  <si>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</si>
  <si>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</si>
  <si>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</si>
  <si>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</si>
  <si>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</si>
  <si>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</si>
  <si>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</si>
  <si>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</si>
  <si>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</si>
  <si>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</si>
  <si>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</si>
  <si>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</si>
  <si>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</si>
  <si>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</si>
  <si>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</si>
  <si>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</si>
  <si>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</si>
  <si>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</si>
  <si>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</si>
  <si>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</si>
  <si>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</si>
  <si>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</si>
  <si>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</si>
  <si>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</si>
  <si>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</si>
  <si>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</si>
  <si>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</si>
  <si>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</si>
  <si>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</si>
  <si>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</si>
  <si>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</si>
  <si>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</si>
  <si>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</si>
  <si>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</si>
  <si>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</si>
  <si>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</si>
  <si>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</si>
  <si>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</si>
  <si>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</si>
  <si>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</si>
  <si>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</si>
  <si>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</si>
  <si>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</si>
  <si>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</si>
  <si>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</si>
  <si>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</si>
  <si>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</si>
  <si>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</si>
  <si>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</si>
  <si>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</si>
  <si>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</si>
  <si>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</si>
  <si>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</si>
  <si>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</si>
  <si>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</si>
  <si>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</si>
  <si>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</si>
  <si>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</si>
  <si>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</si>
  <si>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</si>
  <si>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</si>
  <si>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</si>
  <si>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</si>
  <si>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</si>
  <si>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</si>
  <si>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</si>
  <si>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</si>
  <si>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</si>
  <si>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</si>
  <si>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</si>
  <si>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</si>
  <si>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</si>
  <si>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</si>
  <si>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</si>
  <si>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</si>
  <si>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</si>
  <si>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</si>
  <si>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</si>
  <si>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</si>
  <si>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</si>
  <si>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</si>
  <si>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</si>
  <si>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</si>
  <si>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</si>
  <si>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</si>
  <si>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</si>
  <si>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</si>
  <si>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</si>
  <si>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</si>
  <si>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</si>
  <si>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</si>
  <si>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</si>
  <si>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</si>
  <si>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</si>
  <si>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</si>
  <si>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</si>
  <si>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</si>
  <si>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</si>
  <si>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</si>
  <si>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</si>
  <si>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</si>
  <si>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</si>
  <si>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</si>
  <si>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</si>
  <si>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</si>
  <si>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</si>
  <si>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</si>
  <si>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</si>
  <si>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</si>
  <si>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</si>
  <si>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</si>
  <si>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</si>
  <si>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</si>
  <si>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</si>
  <si>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</si>
  <si>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</si>
  <si>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</si>
  <si>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</si>
  <si>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</si>
  <si>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</si>
  <si>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</si>
  <si>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</si>
  <si>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</si>
  <si>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</si>
  <si>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</si>
  <si>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</si>
  <si>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</si>
  <si>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</si>
  <si>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</si>
  <si>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</si>
  <si>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</si>
  <si>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</si>
  <si>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</si>
  <si>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</si>
  <si>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</si>
  <si>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</si>
  <si>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</si>
  <si>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</si>
  <si>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</si>
  <si>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</si>
  <si>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</si>
  <si>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</si>
  <si>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</si>
  <si>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</si>
  <si>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</si>
  <si>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</si>
  <si>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</si>
  <si>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</si>
  <si>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</si>
  <si>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</si>
  <si>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</si>
  <si>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</si>
  <si>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</si>
  <si>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</si>
  <si>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</si>
  <si>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</si>
  <si>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</si>
  <si>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</si>
  <si>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</si>
  <si>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</si>
  <si>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</si>
  <si>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</si>
  <si>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</si>
  <si>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</si>
  <si>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</si>
  <si>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</si>
  <si>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</si>
  <si>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</si>
  <si>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</si>
  <si>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</si>
  <si>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</si>
  <si>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</si>
  <si>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</si>
  <si>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</si>
  <si>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</si>
  <si>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</si>
  <si>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</si>
  <si>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</si>
  <si>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</si>
  <si>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</si>
  <si>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</si>
  <si>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</si>
  <si>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</si>
  <si>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</si>
  <si>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</si>
  <si>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</si>
  <si>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</si>
  <si>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</si>
  <si>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</si>
  <si>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</si>
  <si>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</si>
  <si>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</si>
  <si>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</si>
  <si>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</si>
  <si>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</si>
  <si>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</si>
  <si>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</si>
  <si>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</si>
  <si>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</si>
  <si>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</si>
  <si>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</si>
  <si>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</si>
  <si>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</si>
  <si>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</si>
  <si>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</si>
  <si>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</si>
  <si>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</si>
  <si>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</si>
  <si>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</si>
  <si>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</si>
  <si>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</si>
  <si>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</si>
  <si>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</si>
  <si>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</si>
  <si>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</si>
  <si>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</si>
  <si>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</si>
  <si>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</si>
  <si>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</si>
  <si>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</si>
  <si>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</si>
  <si>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</si>
  <si>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</si>
  <si>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</si>
  <si>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</si>
  <si>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</si>
  <si>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</si>
  <si>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</si>
  <si>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</si>
  <si>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</si>
  <si>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</si>
  <si>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</si>
  <si>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</si>
  <si>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</si>
  <si>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</si>
  <si>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</si>
  <si>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</si>
  <si>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</si>
  <si>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</si>
  <si>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</si>
  <si>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</si>
  <si>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</si>
  <si>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</si>
  <si>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</si>
  <si>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</si>
  <si>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</si>
  <si>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</si>
  <si>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</si>
  <si>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</si>
  <si>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</si>
  <si>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</si>
  <si>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</si>
  <si>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</si>
  <si>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</si>
  <si>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</si>
  <si>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</si>
  <si>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</si>
  <si>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</si>
  <si>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</si>
  <si>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</si>
  <si>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</si>
  <si>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</si>
  <si>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</si>
  <si>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</si>
  <si>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</si>
  <si>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</si>
  <si>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</si>
  <si>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</si>
  <si>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</si>
  <si>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</si>
  <si>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</si>
  <si>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</si>
  <si>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</si>
  <si>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</si>
  <si>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</si>
  <si>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</si>
  <si>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</si>
  <si>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</si>
  <si>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</si>
  <si>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</si>
  <si>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</si>
  <si>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</si>
  <si>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</si>
  <si>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</si>
  <si>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</si>
  <si>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</si>
  <si>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</si>
  <si>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</si>
  <si>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</si>
  <si>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</si>
  <si>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</si>
  <si>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</si>
  <si>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</si>
  <si>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</si>
  <si>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</si>
  <si>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</si>
  <si>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</si>
  <si>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</si>
  <si>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</si>
  <si>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</si>
  <si>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</si>
  <si>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</si>
  <si>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</si>
  <si>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</si>
  <si>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</si>
  <si>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</si>
  <si>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</si>
  <si>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</si>
  <si>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</si>
  <si>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</si>
  <si>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</si>
  <si>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</si>
  <si>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</si>
  <si>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</si>
  <si>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</si>
  <si>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</si>
  <si>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</si>
  <si>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</si>
  <si>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</si>
  <si>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</si>
  <si>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</si>
  <si>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</si>
  <si>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</si>
  <si>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</si>
  <si>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</si>
  <si>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</si>
  <si>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</si>
  <si>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</si>
  <si>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</si>
  <si>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</si>
  <si>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</si>
  <si>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</si>
  <si>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</si>
  <si>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</si>
  <si>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</si>
  <si>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</si>
  <si>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</si>
  <si>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</si>
  <si>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</si>
  <si>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</si>
  <si>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</si>
  <si>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</si>
  <si>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</si>
  <si>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</si>
  <si>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</si>
  <si>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</si>
  <si>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</si>
  <si>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</si>
  <si>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</si>
  <si>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</si>
  <si>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</si>
  <si>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</si>
  <si>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</si>
  <si>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</si>
  <si>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</si>
  <si>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</si>
  <si>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</si>
  <si>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</si>
  <si>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</si>
  <si>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</si>
  <si>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</si>
  <si>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</si>
  <si>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</si>
  <si>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</si>
  <si>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</si>
  <si>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</si>
  <si>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</si>
  <si>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</si>
  <si>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</si>
  <si>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</si>
  <si>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</si>
  <si>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</si>
  <si>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</si>
  <si>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</si>
  <si>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</si>
  <si>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</si>
  <si>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</si>
  <si>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</si>
  <si>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</si>
  <si>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</si>
  <si>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</si>
  <si>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</si>
  <si>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</si>
  <si>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</si>
  <si>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</si>
  <si>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</si>
  <si>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</si>
  <si>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</si>
  <si>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</si>
  <si>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</si>
  <si>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</si>
  <si>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</si>
  <si>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</si>
  <si>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</si>
  <si>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</si>
  <si>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</si>
  <si>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</si>
  <si>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</si>
  <si>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</si>
  <si>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</si>
  <si>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</si>
  <si>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</si>
  <si>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</si>
  <si>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</si>
  <si>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</si>
  <si>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</si>
  <si>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</si>
  <si>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</si>
  <si>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</si>
  <si>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</si>
  <si>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</si>
  <si>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</si>
  <si>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</si>
  <si>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</si>
  <si>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</si>
  <si>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</si>
  <si>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</si>
  <si>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</si>
  <si>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</si>
  <si>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</si>
  <si>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</si>
  <si>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</si>
  <si>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</si>
  <si>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</si>
  <si>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</si>
  <si>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</si>
  <si>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</si>
  <si>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</si>
  <si>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</si>
  <si>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</si>
  <si>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</si>
  <si>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</si>
  <si>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</si>
  <si>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</si>
  <si>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</si>
  <si>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</si>
  <si>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</si>
  <si>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</si>
  <si>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</si>
  <si>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</si>
  <si>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</si>
  <si>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</si>
  <si>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</si>
  <si>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</si>
  <si>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</si>
  <si>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</si>
  <si>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</si>
  <si>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</si>
  <si>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</si>
  <si>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</si>
  <si>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</si>
  <si>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</si>
  <si>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</si>
  <si>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</si>
  <si>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</si>
  <si>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</si>
  <si>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</si>
  <si>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</si>
  <si>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</si>
  <si>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</si>
  <si>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</si>
  <si>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</si>
  <si>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</si>
  <si>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</si>
  <si>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</si>
  <si>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</si>
  <si>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</si>
  <si>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</si>
  <si>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</si>
  <si>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</si>
  <si>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</si>
  <si>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</si>
  <si>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</si>
  <si>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</si>
  <si>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</si>
  <si>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</si>
  <si>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</si>
  <si>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</si>
  <si>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</si>
  <si>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</si>
  <si>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</si>
  <si>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</si>
  <si>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</si>
  <si>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</si>
  <si>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</si>
  <si>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</si>
  <si>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</si>
  <si>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</si>
  <si>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</si>
  <si>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</si>
  <si>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</si>
  <si>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</si>
  <si>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</si>
  <si>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</si>
  <si>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</si>
  <si>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</si>
  <si>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</si>
  <si>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</si>
  <si>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</si>
  <si>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</si>
  <si>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</si>
  <si>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</si>
  <si>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</si>
  <si>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</si>
  <si>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</si>
  <si>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</si>
  <si>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</si>
  <si>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</si>
  <si>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</si>
  <si>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</si>
  <si>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</si>
  <si>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</si>
  <si>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</si>
  <si>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</si>
  <si>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</si>
  <si>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</si>
  <si>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</si>
  <si>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</si>
  <si>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</si>
  <si>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</si>
  <si>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</si>
  <si>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</si>
  <si>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</si>
  <si>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</si>
  <si>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</si>
  <si>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</si>
  <si>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</si>
  <si>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</si>
  <si>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</si>
  <si>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</si>
  <si>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</si>
  <si>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</si>
  <si>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</si>
  <si>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</si>
  <si>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</si>
  <si>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</si>
  <si>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</si>
  <si>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</si>
  <si>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</si>
  <si>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</si>
  <si>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</si>
  <si>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</si>
  <si>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</si>
  <si>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</si>
  <si>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</si>
  <si>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</si>
  <si>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</si>
  <si>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</si>
  <si>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</si>
  <si>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</si>
  <si>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</si>
  <si>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</si>
  <si>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</si>
  <si>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</si>
  <si>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</si>
  <si>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</si>
  <si>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</si>
  <si>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</si>
  <si>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</si>
  <si>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</si>
  <si>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</si>
  <si>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</si>
  <si>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</si>
  <si>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</si>
  <si>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</si>
  <si>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</si>
  <si>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</si>
  <si>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</si>
  <si>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</si>
  <si>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</si>
  <si>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</si>
  <si>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</si>
  <si>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</si>
  <si>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</si>
  <si>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</si>
  <si>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</si>
  <si>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</si>
  <si>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</si>
  <si>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</si>
  <si>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</si>
  <si>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</si>
  <si>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</si>
  <si>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</si>
  <si>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</si>
  <si>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</si>
  <si>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</si>
  <si>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</si>
  <si>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</si>
  <si>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</si>
  <si>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</si>
  <si>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</si>
  <si>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</si>
  <si>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</si>
  <si>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</si>
  <si>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</si>
  <si>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</si>
  <si>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</si>
  <si>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</si>
  <si>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</si>
  <si>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</si>
  <si>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</si>
  <si>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</si>
  <si>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</si>
  <si>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</si>
  <si>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</si>
  <si>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</si>
  <si>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</si>
  <si>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</si>
  <si>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</si>
  <si>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</si>
  <si>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</si>
  <si>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</si>
  <si>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</si>
  <si>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</si>
  <si>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</si>
  <si>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</si>
  <si>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</si>
  <si>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</si>
  <si>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</si>
  <si>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</si>
  <si>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</si>
  <si>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</si>
  <si>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</si>
  <si>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</si>
  <si>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</si>
  <si>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</si>
  <si>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</si>
  <si>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</si>
  <si>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</si>
  <si>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</si>
  <si>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</si>
  <si>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</si>
  <si>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</si>
  <si>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</si>
  <si>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</si>
  <si>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</si>
  <si>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</si>
  <si>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</si>
  <si>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</si>
  <si>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</si>
  <si>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</si>
  <si>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</si>
  <si>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</si>
  <si>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</si>
  <si>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</si>
  <si>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</si>
  <si>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</si>
  <si>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</si>
  <si>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</si>
  <si>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</si>
  <si>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</si>
  <si>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</si>
  <si>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</si>
  <si>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</si>
  <si>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</si>
  <si>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</si>
  <si>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</si>
  <si>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</si>
  <si>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</si>
  <si>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</si>
  <si>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</si>
  <si>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</si>
  <si>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</si>
  <si>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</si>
  <si>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</si>
  <si>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</si>
  <si>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</si>
  <si>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</si>
  <si>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</si>
  <si>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</si>
  <si>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</si>
  <si>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</si>
  <si>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</si>
  <si>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</si>
  <si>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</si>
  <si>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</si>
  <si>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</si>
  <si>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</si>
  <si>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</si>
  <si>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</si>
  <si>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</si>
  <si>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</si>
  <si>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</si>
  <si>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</si>
  <si>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</si>
  <si>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</si>
  <si>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</si>
  <si>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</si>
  <si>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</si>
  <si>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</si>
  <si>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</si>
  <si>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</si>
  <si>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</si>
  <si>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</si>
  <si>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</si>
  <si>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</si>
  <si>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</si>
  <si>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</si>
  <si>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</si>
  <si>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</si>
  <si>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</si>
  <si>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</si>
  <si>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</si>
  <si>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</si>
  <si>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</si>
  <si>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</si>
  <si>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</si>
  <si>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</si>
  <si>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</si>
  <si>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</si>
  <si>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</si>
  <si>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</si>
  <si>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</si>
  <si>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</si>
  <si>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</si>
  <si>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</si>
  <si>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</si>
  <si>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</si>
  <si>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</si>
  <si>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</si>
  <si>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</si>
  <si>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</si>
  <si>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</si>
  <si>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</si>
  <si>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</si>
  <si>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</si>
  <si>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</si>
  <si>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</si>
  <si>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</si>
  <si>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</si>
  <si>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</si>
  <si>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</si>
  <si>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</si>
  <si>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</si>
  <si>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</si>
  <si>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</si>
  <si>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</si>
  <si>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</si>
  <si>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</si>
  <si>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</si>
  <si>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</si>
  <si>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</si>
  <si>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</si>
  <si>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</si>
  <si>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</si>
  <si>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</si>
  <si>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</si>
  <si>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</si>
  <si>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</si>
  <si>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</si>
  <si>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</si>
  <si>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</si>
  <si>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</si>
  <si>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</si>
  <si>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</si>
  <si>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</si>
  <si>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</si>
  <si>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</si>
  <si>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</si>
  <si>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</si>
  <si>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</si>
  <si>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</si>
  <si>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</si>
  <si>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</si>
  <si>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</si>
  <si>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</si>
  <si>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</si>
  <si>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</si>
  <si>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</si>
  <si>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</si>
  <si>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</si>
  <si>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</si>
  <si>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</si>
  <si>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</si>
  <si>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</si>
  <si>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</si>
  <si>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</si>
  <si>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</si>
  <si>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</si>
  <si>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</si>
  <si>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</si>
  <si>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</si>
  <si>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</si>
  <si>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</si>
  <si>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</si>
  <si>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</si>
  <si>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</si>
  <si>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</si>
  <si>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</si>
  <si>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</si>
  <si>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</si>
  <si>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</si>
  <si>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</si>
  <si>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</si>
  <si>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</si>
  <si>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</si>
  <si>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</si>
  <si>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</si>
  <si>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</si>
  <si>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</si>
  <si>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</si>
  <si>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</si>
  <si>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</si>
  <si>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</si>
  <si>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</si>
  <si>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</si>
  <si>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</si>
  <si>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</si>
  <si>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</si>
  <si>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</si>
  <si>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</si>
  <si>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</si>
  <si>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</si>
  <si>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</si>
  <si>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</si>
  <si>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</si>
  <si>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</si>
  <si>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</si>
  <si>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</si>
  <si>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</si>
  <si>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</si>
  <si>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</si>
  <si>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</si>
  <si>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</si>
  <si>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</si>
  <si>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</si>
  <si>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</si>
  <si>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</si>
  <si>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</si>
  <si>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</si>
  <si>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</si>
  <si>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</si>
  <si>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</si>
  <si>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</si>
  <si>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</si>
  <si>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</si>
  <si>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</si>
  <si>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</si>
  <si>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</si>
  <si>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</si>
  <si>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</si>
  <si>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</si>
  <si>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</si>
  <si>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</si>
  <si>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</si>
  <si>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</si>
  <si>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</si>
  <si>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</si>
  <si>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</si>
  <si>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</si>
  <si>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</si>
  <si>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</si>
  <si>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</si>
  <si>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</si>
  <si>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</si>
  <si>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</si>
  <si>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</si>
  <si>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</si>
  <si>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</si>
  <si>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</si>
  <si>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</si>
  <si>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</si>
  <si>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</si>
  <si>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</si>
  <si>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</si>
  <si>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</si>
  <si>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</si>
  <si>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</si>
  <si>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</si>
  <si>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</si>
  <si>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</si>
  <si>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</si>
  <si>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</si>
  <si>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</si>
  <si>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</si>
  <si>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</si>
  <si>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</si>
  <si>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</si>
  <si>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</si>
  <si>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</si>
  <si>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</si>
  <si>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</si>
  <si>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</si>
  <si>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</si>
  <si>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</si>
  <si>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</si>
  <si>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</si>
  <si>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</si>
  <si>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</si>
  <si>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</si>
  <si>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</si>
  <si>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</si>
  <si>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</si>
  <si>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</si>
  <si>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</si>
  <si>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</si>
  <si>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</si>
  <si>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</si>
  <si>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</si>
  <si>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</si>
  <si>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</si>
  <si>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</si>
  <si>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</si>
  <si>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</si>
  <si>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</si>
  <si>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</si>
  <si>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</si>
  <si>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</si>
  <si>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</si>
  <si>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</si>
  <si>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</si>
  <si>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</si>
  <si>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</si>
  <si>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</si>
  <si>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</si>
  <si>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</si>
  <si>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</si>
  <si>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</si>
  <si>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</si>
  <si>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</si>
  <si>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</si>
  <si>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</si>
  <si>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</si>
  <si>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</si>
  <si>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</si>
  <si>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</si>
  <si>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</si>
  <si>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</si>
  <si>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</si>
  <si>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</si>
  <si>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</si>
  <si>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</si>
  <si>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</si>
  <si>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</si>
  <si>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</si>
  <si>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</si>
  <si>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</si>
  <si>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</si>
  <si>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</si>
  <si>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</si>
  <si>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</si>
  <si>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</si>
  <si>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</si>
  <si>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</si>
  <si>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</si>
  <si>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</si>
  <si>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</si>
  <si>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</si>
  <si>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</si>
  <si>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</si>
  <si>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</si>
  <si>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</si>
  <si>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</si>
  <si>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</si>
  <si>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</si>
  <si>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</si>
  <si>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</si>
  <si>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</si>
  <si>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</si>
  <si>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</si>
  <si>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</si>
  <si>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</si>
  <si>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</si>
  <si>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</si>
  <si>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</si>
  <si>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</si>
  <si>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</si>
  <si>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</si>
  <si>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</si>
  <si>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</si>
  <si>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</si>
  <si>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</si>
  <si>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</si>
  <si>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</si>
  <si>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</si>
  <si>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</si>
  <si>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</si>
  <si>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</si>
  <si>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</si>
  <si>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</si>
  <si>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</si>
  <si>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</si>
  <si>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</si>
  <si>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</si>
  <si>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</si>
  <si>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</si>
  <si>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</si>
  <si>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</si>
  <si>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</si>
  <si>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</si>
  <si>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</si>
  <si>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</si>
  <si>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</si>
  <si>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</si>
  <si>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</si>
  <si>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</si>
  <si>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</si>
  <si>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</si>
  <si>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</si>
  <si>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</si>
  <si>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</si>
  <si>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</si>
  <si>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</si>
  <si>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</si>
  <si>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</si>
  <si>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</si>
  <si>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</si>
  <si>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</si>
  <si>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</si>
  <si>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</si>
  <si>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</si>
  <si>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</si>
  <si>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</si>
  <si>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</si>
  <si>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</si>
  <si>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</si>
  <si>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</si>
  <si>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</si>
  <si>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</si>
  <si>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</si>
  <si>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</si>
  <si>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</si>
  <si>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</si>
  <si>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</si>
  <si>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</si>
  <si>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</si>
  <si>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</si>
  <si>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</si>
  <si>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</si>
  <si>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</si>
  <si>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</si>
  <si>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</si>
  <si>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</si>
  <si>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</si>
  <si>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</si>
  <si>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</si>
  <si>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</si>
  <si>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</si>
  <si>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</si>
  <si>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</si>
  <si>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</si>
  <si>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</si>
  <si>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</si>
  <si>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</si>
  <si>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</si>
  <si>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</si>
  <si>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</si>
  <si>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</si>
  <si>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</si>
  <si>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</si>
  <si>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</si>
  <si>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</si>
  <si>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</si>
  <si>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</si>
  <si>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</si>
  <si>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</si>
  <si>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</si>
  <si>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</si>
  <si>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</si>
  <si>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</si>
  <si>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</si>
  <si>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</si>
  <si>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</si>
  <si>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</si>
  <si>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</si>
  <si>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</si>
  <si>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</si>
  <si>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</si>
  <si>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</si>
  <si>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</si>
  <si>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</si>
  <si>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</si>
  <si>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</si>
  <si>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</si>
  <si>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</si>
  <si>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</si>
  <si>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</si>
  <si>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</si>
  <si>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</si>
  <si>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</si>
  <si>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</si>
  <si>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</si>
  <si>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</si>
  <si>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</si>
  <si>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</si>
  <si>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</si>
  <si>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</si>
  <si>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</si>
  <si>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</si>
  <si>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</si>
  <si>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</si>
  <si>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</si>
  <si>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</si>
  <si>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</si>
  <si>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</si>
  <si>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</si>
  <si>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</si>
  <si>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</si>
  <si>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</si>
  <si>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</si>
  <si>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</si>
  <si>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</si>
  <si>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</si>
  <si>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</si>
  <si>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</si>
  <si>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</si>
  <si>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</si>
  <si>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</si>
  <si>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</si>
  <si>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</si>
  <si>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</si>
  <si>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</si>
  <si>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</si>
  <si>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</si>
  <si>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</si>
  <si>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</si>
  <si>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</si>
  <si>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</si>
  <si>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</si>
  <si>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</si>
  <si>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</si>
  <si>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</si>
  <si>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</si>
  <si>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</si>
  <si>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</si>
  <si>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</si>
  <si>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</si>
  <si>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</si>
  <si>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</si>
  <si>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</si>
  <si>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</si>
  <si>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</si>
  <si>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</si>
  <si>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</si>
  <si>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</si>
  <si>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</si>
  <si>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</si>
  <si>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</si>
  <si>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</si>
  <si>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</si>
  <si>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</si>
  <si>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</si>
  <si>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</si>
  <si>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</si>
  <si>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</si>
  <si>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</si>
  <si>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</si>
  <si>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</si>
  <si>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</si>
  <si>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</si>
  <si>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</si>
  <si>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</si>
  <si>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</si>
  <si>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</si>
  <si>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</si>
  <si>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</si>
  <si>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</si>
  <si>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</si>
  <si>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</si>
  <si>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</si>
  <si>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</si>
  <si>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</si>
  <si>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</si>
  <si>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</si>
  <si>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</si>
  <si>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</si>
  <si>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</si>
  <si>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</si>
  <si>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</si>
  <si>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</si>
  <si>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</si>
  <si>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</si>
  <si>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</si>
  <si>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</si>
  <si>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</si>
  <si>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</si>
  <si>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</si>
  <si>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</si>
  <si>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</si>
  <si>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</si>
  <si>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</si>
  <si>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</si>
  <si>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</si>
  <si>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</si>
  <si>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</si>
  <si>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</si>
  <si>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</si>
  <si>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</si>
  <si>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</si>
  <si>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</si>
  <si>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</si>
  <si>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</si>
  <si>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</si>
  <si>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</si>
  <si>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</si>
  <si>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</si>
  <si>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</si>
  <si>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</si>
  <si>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</si>
  <si>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</si>
  <si>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</si>
  <si>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</si>
  <si>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</si>
  <si>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</si>
  <si>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</si>
  <si>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</si>
  <si>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</si>
  <si>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</si>
  <si>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</si>
  <si>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</si>
  <si>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</si>
  <si>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</si>
  <si>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</si>
  <si>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</si>
  <si>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</si>
  <si>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</si>
  <si>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</si>
  <si>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</si>
  <si>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</si>
  <si>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</si>
  <si>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</si>
  <si>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</si>
  <si>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</si>
  <si>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</si>
  <si>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</si>
  <si>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</si>
  <si>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</si>
  <si>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</si>
  <si>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</si>
  <si>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</si>
  <si>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</si>
  <si>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</si>
  <si>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</si>
  <si>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</si>
  <si>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</si>
  <si>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</si>
  <si>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</si>
  <si>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</si>
  <si>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</si>
  <si>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</si>
  <si>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</si>
  <si>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</si>
  <si>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</si>
  <si>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</si>
  <si>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</si>
  <si>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</si>
  <si>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</si>
  <si>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</si>
  <si>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</si>
  <si>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</si>
  <si>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</si>
  <si>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</si>
  <si>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</si>
  <si>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</si>
  <si>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</si>
  <si>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</si>
  <si>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</si>
  <si>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</si>
  <si>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</si>
  <si>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</si>
  <si>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</si>
  <si>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</si>
  <si>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</si>
  <si>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</si>
  <si>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</si>
  <si>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</si>
  <si>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</si>
  <si>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</si>
  <si>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</si>
  <si>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</si>
  <si>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</si>
  <si>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</si>
  <si>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</si>
  <si>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</si>
  <si>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</si>
  <si>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</si>
  <si>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</si>
  <si>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</si>
  <si>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</si>
  <si>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</si>
  <si>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</si>
  <si>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</si>
  <si>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</si>
  <si>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</si>
  <si>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</si>
  <si>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</si>
  <si>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</si>
  <si>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</si>
  <si>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</si>
  <si>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</si>
  <si>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</si>
  <si>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</si>
  <si>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</si>
  <si>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</si>
  <si>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</si>
  <si>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</si>
  <si>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</si>
  <si>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</si>
  <si>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</si>
  <si>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</si>
  <si>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</si>
  <si>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</si>
  <si>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</si>
  <si>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</si>
  <si>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</si>
  <si>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</si>
  <si>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</si>
  <si>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</si>
  <si>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</si>
  <si>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</si>
  <si>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</si>
  <si>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</si>
  <si>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</si>
  <si>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</si>
  <si>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</si>
  <si>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</si>
  <si>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</si>
  <si>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</si>
  <si>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</si>
  <si>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</si>
  <si>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</si>
  <si>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</si>
  <si>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</si>
  <si>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</si>
  <si>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</si>
  <si>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</si>
  <si>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</si>
  <si>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</si>
  <si>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</si>
  <si>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</si>
  <si>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</si>
  <si>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</si>
  <si>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</si>
  <si>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</si>
  <si>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</si>
  <si>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</si>
  <si>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</si>
  <si>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</si>
  <si>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</si>
  <si>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</si>
  <si>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</si>
  <si>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</si>
  <si>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</si>
  <si>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</si>
  <si>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</si>
  <si>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</si>
  <si>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</si>
  <si>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</si>
  <si>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</si>
  <si>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</si>
  <si>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</si>
  <si>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</si>
  <si>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</si>
  <si>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</si>
  <si>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</si>
  <si>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</si>
  <si>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</si>
  <si>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</si>
  <si>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</si>
  <si>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</si>
  <si>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</si>
  <si>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</si>
  <si>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</si>
  <si>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</si>
  <si>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</si>
  <si>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</si>
  <si>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</si>
  <si>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</si>
  <si>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</si>
  <si>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</si>
  <si>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</si>
  <si>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</si>
  <si>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</si>
  <si>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</si>
  <si>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</si>
  <si>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</si>
  <si>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</si>
  <si>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</si>
  <si>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</si>
  <si>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</si>
  <si>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</si>
  <si>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</si>
  <si>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</si>
  <si>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</si>
  <si>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</si>
  <si>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</si>
  <si>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</si>
  <si>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</si>
  <si>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</si>
  <si>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</si>
  <si>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</si>
  <si>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</si>
  <si>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</si>
  <si>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</si>
  <si>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</si>
  <si>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</si>
  <si>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</si>
  <si>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</si>
  <si>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</si>
  <si>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</si>
  <si>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</si>
  <si>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</si>
  <si>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</si>
  <si>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</si>
  <si>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</si>
  <si>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</si>
  <si>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</si>
  <si>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</si>
  <si>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</si>
  <si>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</si>
  <si>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</si>
  <si>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</si>
  <si>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</si>
  <si>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</si>
  <si>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</si>
  <si>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</si>
  <si>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</si>
  <si>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</si>
  <si>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</si>
  <si>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</si>
  <si>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</si>
  <si>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</si>
  <si>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</si>
  <si>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</si>
  <si>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</si>
  <si>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</si>
  <si>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</si>
  <si>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</si>
  <si>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</si>
  <si>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</si>
  <si>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</si>
  <si>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</si>
  <si>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</si>
  <si>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</si>
  <si>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</si>
  <si>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</si>
  <si>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</si>
  <si>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</si>
  <si>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</si>
  <si>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</si>
  <si>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</si>
  <si>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</si>
  <si>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</si>
  <si>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</si>
  <si>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</si>
  <si>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</si>
  <si>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</si>
  <si>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</si>
  <si>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</si>
  <si>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</si>
  <si>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</si>
  <si>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</si>
  <si>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</si>
  <si>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</si>
  <si>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</si>
  <si>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</si>
  <si>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</si>
  <si>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</si>
  <si>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</si>
  <si>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</si>
  <si>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</si>
  <si>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</si>
  <si>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</si>
  <si>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</si>
  <si>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</si>
  <si>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</si>
  <si>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</si>
  <si>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</si>
  <si>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</si>
  <si>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</si>
  <si>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</si>
  <si>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</si>
  <si>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</si>
  <si>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</si>
  <si>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</si>
  <si>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</si>
  <si>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</si>
  <si>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</si>
  <si>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</si>
  <si>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</si>
  <si>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</si>
  <si>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</si>
  <si>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</si>
  <si>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</si>
  <si>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</si>
  <si>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</si>
  <si>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</si>
  <si>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</si>
  <si>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</si>
  <si>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</si>
  <si>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</si>
  <si>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</si>
  <si>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</si>
  <si>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</si>
  <si>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</si>
  <si>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</si>
  <si>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</si>
  <si>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</si>
  <si>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</si>
  <si>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</si>
  <si>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</si>
  <si>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</si>
  <si>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</si>
  <si>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</si>
  <si>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</si>
  <si>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</si>
  <si>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</si>
  <si>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</si>
  <si>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</si>
  <si>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</si>
  <si>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</si>
  <si>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</si>
  <si>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</si>
  <si>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</si>
  <si>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</si>
  <si>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</si>
  <si>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</si>
  <si>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</si>
  <si>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</si>
  <si>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</si>
  <si>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</si>
  <si>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</si>
  <si>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</si>
  <si>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</si>
  <si>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</si>
  <si>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</si>
  <si>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</si>
  <si>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</si>
  <si>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</si>
  <si>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</si>
  <si>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</si>
  <si>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</si>
  <si>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</si>
  <si>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</si>
  <si>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</si>
  <si>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</si>
  <si>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</si>
  <si>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</si>
  <si>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</si>
  <si>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</si>
  <si>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</si>
  <si>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</si>
  <si>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</si>
  <si>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</si>
  <si>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</si>
  <si>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</si>
  <si>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</si>
  <si>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</si>
  <si>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</si>
  <si>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</si>
  <si>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</si>
  <si>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</si>
  <si>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</si>
  <si>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</si>
  <si>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</si>
  <si>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</si>
  <si>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</si>
  <si>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</si>
  <si>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</si>
  <si>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</si>
  <si>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</si>
  <si>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</si>
  <si>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</si>
  <si>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</si>
  <si>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</si>
  <si>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</si>
  <si>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</si>
  <si>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</si>
  <si>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</si>
  <si>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</si>
  <si>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</si>
  <si>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</si>
  <si>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</si>
  <si>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</si>
  <si>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</si>
  <si>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</si>
  <si>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</si>
  <si>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</si>
  <si>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</si>
  <si>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</si>
  <si>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</si>
  <si>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</si>
  <si>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</si>
  <si>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</si>
  <si>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</si>
  <si>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</si>
  <si>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</si>
  <si>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</si>
  <si>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</si>
  <si>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</si>
  <si>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</si>
  <si>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</si>
  <si>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</si>
  <si>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</si>
  <si>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</si>
  <si>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</si>
  <si>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</si>
  <si>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</si>
  <si>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</si>
  <si>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</si>
  <si>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</si>
  <si>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</si>
  <si>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</si>
  <si>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</si>
  <si>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</si>
  <si>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</si>
  <si>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</si>
  <si>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</si>
  <si>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</si>
  <si>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</si>
  <si>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</si>
  <si>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</si>
  <si>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</si>
  <si>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</si>
  <si>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</si>
  <si>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</si>
  <si>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</si>
  <si>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</si>
  <si>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</si>
  <si>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</si>
  <si>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</si>
  <si>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</si>
  <si>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</si>
  <si>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</si>
  <si>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</si>
  <si>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</si>
  <si>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</si>
  <si>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</si>
  <si>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</si>
  <si>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</si>
  <si>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</si>
  <si>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</si>
  <si>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</si>
  <si>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</si>
  <si>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</si>
  <si>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</si>
  <si>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</si>
  <si>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</si>
  <si>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</si>
  <si>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</si>
  <si>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</si>
  <si>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</si>
  <si>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</si>
  <si>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</si>
  <si>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</si>
  <si>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</si>
  <si>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</si>
  <si>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</si>
  <si>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</si>
  <si>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</si>
  <si>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</si>
  <si>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</si>
  <si>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</si>
  <si>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</si>
  <si>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</si>
  <si>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</si>
  <si>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</si>
  <si>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</si>
  <si>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</si>
  <si>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</si>
  <si>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</si>
  <si>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</si>
  <si>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</si>
  <si>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</si>
  <si>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</si>
  <si>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</si>
  <si>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</si>
  <si>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</si>
  <si>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</si>
  <si>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</si>
  <si>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</si>
  <si>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</si>
  <si>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</si>
  <si>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</si>
  <si>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</si>
  <si>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</si>
  <si>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</si>
  <si>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</si>
  <si>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</si>
  <si>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</si>
  <si>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</si>
  <si>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</si>
  <si>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</si>
  <si>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</si>
  <si>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</si>
  <si>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</si>
  <si>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</si>
  <si>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</si>
  <si>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</si>
  <si>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</si>
  <si>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</si>
  <si>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</si>
  <si>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</si>
  <si>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</si>
  <si>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</si>
  <si>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</si>
  <si>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</si>
  <si>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</si>
  <si>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</si>
  <si>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</si>
  <si>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</si>
  <si>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</si>
  <si>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</si>
  <si>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</si>
  <si>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</si>
  <si>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</si>
  <si>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</si>
  <si>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</si>
  <si>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</si>
  <si>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</si>
  <si>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</si>
  <si>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</si>
  <si>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</si>
  <si>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</si>
  <si>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</si>
  <si>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</si>
  <si>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</si>
  <si>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</si>
  <si>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</si>
  <si>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</si>
  <si>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</si>
  <si>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</si>
  <si>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</si>
  <si>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</si>
  <si>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</si>
  <si>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</si>
  <si>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</si>
  <si>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</si>
  <si>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</si>
  <si>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</si>
  <si>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</si>
  <si>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</si>
  <si>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</si>
  <si>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</si>
  <si>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</si>
  <si>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</si>
  <si>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</si>
  <si>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</si>
  <si>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</si>
  <si>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</si>
  <si>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</si>
  <si>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</si>
  <si>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</si>
  <si>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</si>
  <si>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</si>
  <si>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</si>
  <si>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</si>
  <si>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</si>
  <si>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</si>
  <si>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</si>
  <si>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</si>
  <si>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</si>
  <si>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</si>
  <si>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</si>
  <si>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</si>
  <si>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</si>
  <si>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</si>
  <si>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</si>
  <si>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</si>
  <si>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</si>
  <si>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</si>
  <si>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</si>
  <si>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</si>
  <si>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</si>
  <si>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</si>
  <si>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</si>
  <si>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</si>
  <si>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</si>
  <si>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</si>
  <si>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</si>
  <si>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</si>
  <si>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</si>
  <si>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</si>
  <si>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</si>
  <si>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</si>
  <si>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</si>
  <si>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</si>
  <si>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</si>
  <si>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</si>
  <si>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</si>
  <si>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</si>
  <si>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</si>
  <si>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</si>
  <si>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</si>
  <si>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</si>
  <si>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</si>
  <si>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</si>
  <si>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</si>
  <si>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</si>
  <si>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</si>
  <si>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</si>
  <si>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</si>
  <si>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</si>
  <si>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</si>
  <si>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</si>
  <si>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</si>
  <si>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</si>
  <si>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</si>
  <si>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</si>
  <si>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</si>
  <si>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</si>
  <si>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</si>
  <si>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</si>
  <si>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</si>
  <si>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</si>
  <si>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</si>
  <si>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</si>
  <si>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</si>
  <si>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</si>
  <si>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</si>
  <si>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</si>
  <si>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</si>
  <si>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</si>
  <si>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</si>
  <si>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</si>
  <si>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</si>
  <si>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</si>
  <si>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</si>
  <si>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</si>
  <si>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</si>
  <si>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</si>
  <si>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</si>
  <si>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</si>
  <si>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</si>
  <si>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</si>
  <si>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</si>
  <si>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</si>
  <si>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</si>
  <si>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</si>
  <si>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</si>
  <si>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</si>
  <si>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</si>
  <si>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</si>
  <si>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</si>
  <si>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</si>
  <si>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</si>
  <si>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</si>
  <si>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</si>
  <si>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</si>
  <si>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</si>
  <si>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</si>
  <si>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</si>
  <si>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</si>
  <si>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</si>
  <si>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</si>
  <si>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</si>
  <si>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</si>
  <si>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</si>
  <si>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</si>
  <si>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</si>
  <si>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</si>
  <si>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</si>
  <si>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</si>
  <si>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</si>
  <si>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</si>
  <si>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</si>
  <si>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</si>
  <si>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</si>
  <si>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</si>
  <si>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</si>
  <si>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</si>
  <si>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</si>
  <si>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</si>
  <si>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</si>
  <si>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</si>
  <si>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</si>
  <si>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</si>
  <si>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</si>
  <si>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</si>
  <si>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</si>
  <si>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</si>
  <si>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</si>
  <si>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</si>
  <si>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</si>
  <si>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</si>
  <si>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</si>
  <si>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</si>
  <si>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</si>
  <si>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</si>
  <si>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</si>
  <si>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</si>
  <si>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</si>
  <si>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</si>
  <si>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</si>
  <si>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</si>
  <si>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</si>
  <si>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</si>
  <si>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</si>
  <si>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</si>
  <si>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</si>
  <si>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</si>
  <si>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</si>
  <si>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</si>
  <si>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</si>
  <si>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</si>
  <si>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</si>
  <si>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</si>
  <si>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</si>
  <si>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</si>
  <si>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</si>
  <si>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</si>
  <si>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</si>
  <si>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</si>
  <si>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</si>
  <si>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</si>
  <si>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</si>
  <si>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</si>
  <si>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</si>
  <si>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</si>
  <si>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</si>
  <si>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</si>
  <si>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</si>
  <si>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</si>
  <si>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</si>
  <si>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</si>
  <si>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</si>
  <si>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</si>
  <si>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</si>
  <si>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</si>
  <si>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</si>
  <si>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</si>
  <si>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</si>
  <si>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</si>
  <si>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</si>
  <si>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</si>
  <si>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</si>
  <si>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</si>
  <si>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</si>
  <si>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</si>
  <si>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</si>
  <si>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</si>
  <si>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</si>
  <si>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</si>
  <si>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</si>
  <si>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</si>
  <si>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</si>
  <si>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</si>
  <si>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</si>
  <si>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</si>
  <si>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</si>
  <si>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</si>
  <si>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</si>
  <si>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</si>
  <si>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</si>
  <si>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</si>
  <si>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</si>
  <si>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</si>
  <si>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</si>
  <si>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</si>
  <si>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</si>
  <si>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</si>
  <si>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</si>
  <si>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</si>
  <si>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</si>
  <si>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</si>
  <si>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</si>
  <si>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</si>
  <si>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</si>
  <si>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</si>
  <si>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</si>
  <si>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</si>
  <si>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</si>
  <si>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</si>
  <si>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</si>
  <si>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</si>
  <si>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</si>
  <si>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</si>
  <si>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</si>
  <si>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</si>
  <si>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</si>
  <si>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</si>
  <si>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</si>
  <si>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</si>
  <si>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</si>
  <si>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</si>
  <si>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</si>
  <si>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</si>
  <si>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</si>
  <si>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</si>
  <si>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</si>
  <si>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</si>
  <si>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</si>
  <si>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</si>
  <si>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</si>
  <si>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</si>
  <si>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</si>
  <si>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</si>
  <si>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</si>
  <si>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</si>
  <si>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</si>
  <si>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</si>
  <si>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</si>
  <si>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</si>
  <si>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</si>
  <si>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</si>
  <si>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</si>
  <si>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</si>
  <si>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</si>
  <si>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</si>
  <si>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</si>
  <si>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</si>
  <si>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</si>
  <si>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</si>
  <si>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</si>
  <si>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</si>
  <si>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</si>
  <si>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</si>
  <si>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</si>
  <si>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</si>
  <si>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</si>
  <si>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</si>
  <si>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</si>
  <si>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</si>
  <si>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</si>
  <si>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</si>
  <si>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</si>
  <si>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</si>
  <si>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</si>
  <si>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</si>
  <si>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</si>
  <si>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</si>
  <si>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</si>
  <si>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</si>
  <si>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</si>
  <si>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</si>
  <si>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</si>
  <si>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</si>
  <si>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</si>
  <si>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</si>
  <si>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</si>
  <si>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</si>
  <si>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</si>
  <si>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</si>
  <si>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</si>
  <si>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</si>
  <si>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</si>
  <si>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</si>
  <si>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</si>
  <si>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</si>
  <si>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</si>
  <si>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</si>
  <si>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</si>
  <si>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</si>
  <si>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</si>
  <si>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</si>
  <si>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</si>
  <si>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</si>
  <si>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</si>
  <si>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</si>
  <si>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</si>
  <si>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</si>
  <si>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</si>
  <si>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</si>
  <si>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</si>
  <si>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</si>
  <si>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</si>
  <si>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</si>
  <si>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</si>
  <si>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</si>
  <si>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</si>
  <si>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</si>
  <si>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</si>
  <si>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</si>
  <si>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</si>
  <si>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</si>
  <si>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</si>
  <si>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</si>
  <si>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</si>
  <si>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</si>
  <si>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</si>
  <si>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</si>
  <si>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</si>
  <si>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</si>
  <si>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</si>
  <si>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</si>
  <si>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</si>
  <si>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</si>
  <si>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</si>
  <si>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</si>
  <si>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</si>
  <si>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</si>
  <si>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</si>
  <si>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</si>
  <si>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</si>
  <si>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</si>
  <si>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</si>
  <si>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</si>
  <si>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</si>
  <si>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</si>
  <si>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</si>
  <si>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</si>
  <si>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</si>
  <si>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</si>
  <si>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</si>
  <si>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</si>
  <si>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</si>
  <si>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</si>
  <si>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</si>
  <si>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</si>
  <si>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</si>
  <si>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</si>
  <si>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</si>
  <si>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</si>
  <si>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</si>
  <si>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</si>
  <si>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</si>
  <si>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</si>
  <si>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</si>
  <si>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</si>
  <si>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</si>
  <si>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</si>
  <si>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</si>
  <si>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</si>
  <si>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</si>
  <si>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</si>
  <si>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</si>
  <si>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</si>
  <si>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</si>
  <si>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</si>
  <si>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</si>
  <si>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</si>
  <si>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</si>
  <si>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</si>
  <si>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</si>
  <si>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</si>
  <si>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</si>
  <si>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</si>
  <si>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</si>
  <si>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</si>
  <si>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</si>
  <si>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</si>
  <si>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</si>
  <si>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</si>
  <si>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</si>
  <si>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</si>
  <si>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</si>
  <si>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</si>
  <si>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</si>
  <si>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</si>
  <si>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</si>
  <si>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</si>
  <si>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</si>
  <si>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</si>
  <si>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</si>
  <si>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</si>
  <si>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</si>
  <si>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</si>
  <si>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</si>
  <si>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</si>
  <si>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</si>
  <si>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</si>
  <si>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</si>
  <si>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</si>
  <si>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</si>
  <si>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</si>
  <si>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</si>
  <si>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</si>
  <si>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</si>
  <si>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</si>
  <si>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</si>
  <si>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</si>
  <si>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</si>
  <si>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</si>
  <si>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</si>
  <si>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</si>
  <si>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</si>
  <si>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</si>
  <si>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</si>
  <si>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</si>
  <si>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</si>
  <si>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</si>
  <si>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</si>
  <si>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</si>
  <si>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</si>
  <si>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</si>
  <si>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</si>
  <si>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</si>
  <si>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</si>
  <si>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</si>
  <si>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</si>
  <si>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</si>
  <si>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</si>
  <si>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</si>
  <si>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</si>
  <si>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</si>
  <si>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</si>
  <si>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</si>
  <si>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</si>
  <si>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</si>
  <si>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</si>
  <si>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</si>
  <si>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</si>
  <si>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</si>
  <si>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</si>
  <si>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</si>
  <si>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</si>
  <si>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</si>
  <si>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</si>
  <si>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</si>
  <si>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</si>
  <si>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</si>
  <si>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</si>
  <si>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</si>
  <si>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</si>
  <si>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</si>
  <si>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</si>
  <si>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</si>
  <si>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</si>
  <si>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</si>
  <si>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</si>
  <si>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</si>
  <si>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</si>
  <si>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</si>
  <si>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</si>
  <si>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</si>
  <si>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</si>
  <si>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</si>
  <si>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</si>
  <si>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</si>
  <si>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</si>
  <si>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</si>
  <si>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</si>
  <si>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</si>
  <si>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</si>
  <si>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</si>
  <si>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</si>
  <si>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</si>
  <si>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</si>
  <si>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</si>
  <si>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</si>
  <si>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</si>
  <si>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</si>
  <si>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</si>
  <si>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</si>
  <si>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</si>
  <si>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</si>
  <si>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</si>
  <si>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</si>
  <si>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</si>
  <si>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</si>
  <si>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</si>
  <si>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</si>
  <si>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</si>
  <si>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</si>
  <si>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</si>
  <si>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</si>
  <si>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</si>
  <si>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</si>
  <si>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</si>
  <si>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</si>
  <si>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</si>
  <si>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</si>
  <si>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</si>
  <si>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</si>
  <si>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</si>
  <si>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</si>
  <si>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</si>
  <si>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</si>
  <si>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</si>
  <si>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</si>
  <si>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</si>
  <si>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</si>
  <si>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</si>
  <si>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</si>
  <si>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</si>
  <si>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</si>
  <si>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</si>
  <si>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</si>
  <si>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</si>
  <si>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</si>
  <si>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</si>
  <si>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</si>
  <si>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</si>
  <si>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</si>
  <si>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</si>
  <si>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</si>
  <si>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</si>
  <si>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</si>
  <si>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</si>
  <si>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</si>
  <si>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</si>
  <si>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</si>
  <si>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</si>
  <si>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</si>
  <si>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</si>
  <si>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</si>
  <si>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</si>
  <si>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</si>
  <si>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</si>
  <si>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</si>
  <si>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</si>
  <si>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</si>
  <si>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</si>
  <si>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</si>
  <si>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</si>
  <si>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</si>
  <si>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</si>
  <si>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</si>
  <si>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</si>
  <si>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</si>
  <si>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</si>
  <si>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</si>
  <si>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</si>
  <si>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</si>
  <si>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</si>
  <si>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</si>
  <si>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</si>
  <si>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</si>
  <si>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</si>
  <si>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</si>
  <si>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</si>
  <si>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</si>
  <si>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</si>
  <si>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</si>
  <si>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</si>
  <si>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</si>
  <si>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</si>
  <si>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</si>
  <si>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</si>
  <si>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</si>
  <si>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</si>
  <si>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</si>
  <si>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</si>
  <si>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</si>
  <si>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</si>
  <si>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</si>
  <si>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</si>
  <si>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</si>
  <si>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</si>
  <si>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</si>
  <si>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</si>
  <si>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</si>
  <si>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</si>
  <si>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</si>
  <si>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</si>
  <si>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</si>
  <si>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</si>
  <si>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</si>
  <si>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</si>
  <si>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</si>
  <si>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</si>
  <si>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</si>
  <si>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</si>
  <si>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</si>
  <si>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</si>
  <si>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</si>
  <si>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</si>
  <si>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</si>
  <si>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</si>
  <si>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</si>
  <si>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</si>
  <si>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</si>
  <si>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</si>
  <si>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</si>
  <si>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</si>
  <si>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</si>
  <si>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</si>
  <si>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</si>
  <si>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</si>
  <si>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</si>
  <si>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</si>
  <si>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</si>
  <si>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</si>
  <si>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</si>
  <si>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</si>
  <si>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</si>
  <si>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</si>
  <si>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</si>
  <si>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</si>
  <si>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</si>
  <si>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</si>
  <si>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</si>
  <si>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</si>
  <si>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</si>
  <si>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</si>
  <si>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</si>
  <si>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</si>
  <si>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</si>
  <si>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</si>
  <si>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</si>
  <si>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</si>
  <si>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</si>
  <si>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</si>
  <si>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</si>
  <si>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</si>
  <si>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</si>
  <si>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</si>
  <si>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</si>
  <si>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</si>
  <si>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</si>
  <si>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</si>
  <si>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</si>
  <si>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</si>
  <si>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</si>
  <si>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</si>
  <si>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</si>
  <si>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</si>
  <si>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</si>
  <si>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</si>
  <si>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</si>
  <si>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</si>
  <si>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</si>
  <si>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</si>
  <si>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</si>
  <si>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</si>
  <si>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</si>
  <si>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</si>
  <si>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</si>
  <si>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</si>
  <si>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</si>
  <si>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</si>
  <si>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</si>
  <si>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</si>
  <si>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</si>
  <si>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</si>
  <si>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</si>
  <si>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</si>
  <si>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</si>
  <si>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</si>
  <si>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</si>
  <si>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</si>
  <si>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</si>
  <si>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</si>
  <si>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</si>
  <si>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</si>
  <si>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</si>
  <si>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</si>
  <si>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</si>
  <si>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</si>
  <si>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</si>
  <si>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</si>
  <si>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</si>
  <si>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</si>
  <si>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</si>
  <si>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</si>
  <si>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</si>
  <si>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</si>
  <si>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</si>
  <si>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</si>
  <si>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</si>
  <si>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</si>
  <si>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</si>
  <si>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</si>
  <si>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</si>
  <si>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</si>
  <si>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</si>
  <si>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</si>
  <si>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</si>
  <si>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</si>
  <si>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</si>
  <si>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</si>
  <si>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</si>
  <si>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</si>
  <si>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</si>
  <si>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</si>
  <si>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</si>
  <si>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</si>
  <si>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</si>
  <si>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</si>
  <si>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</si>
  <si>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</si>
  <si>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</si>
  <si>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</si>
  <si>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</si>
  <si>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</si>
  <si>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</si>
  <si>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</si>
  <si>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</si>
  <si>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</si>
  <si>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</si>
  <si>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</si>
  <si>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</si>
  <si>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</si>
  <si>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</si>
  <si>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</si>
  <si>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</si>
  <si>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</si>
  <si>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</si>
  <si>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</si>
  <si>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</si>
  <si>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</si>
  <si>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</si>
  <si>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</si>
  <si>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</si>
  <si>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</si>
  <si>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</si>
  <si>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</si>
  <si>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</si>
  <si>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</si>
  <si>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</si>
  <si>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</si>
  <si>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</si>
  <si>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</si>
  <si>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</si>
  <si>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</si>
  <si>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</si>
  <si>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</si>
  <si>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</si>
  <si>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</si>
  <si>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</si>
  <si>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</si>
  <si>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</si>
  <si>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</si>
  <si>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</si>
  <si>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</si>
  <si>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</si>
  <si>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</si>
  <si>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</si>
  <si>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</si>
  <si>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</si>
  <si>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</si>
  <si>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</si>
  <si>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</si>
  <si>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</si>
  <si>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</si>
  <si>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</si>
  <si>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</si>
  <si>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</si>
  <si>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</si>
  <si>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</si>
  <si>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</si>
  <si>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</si>
  <si>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</si>
  <si>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</si>
  <si>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</si>
  <si>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</si>
  <si>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</si>
  <si>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</si>
  <si>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</si>
  <si>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</si>
  <si>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</si>
  <si>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</si>
  <si>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</si>
  <si>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</si>
  <si>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</si>
  <si>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</si>
  <si>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</si>
  <si>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</si>
  <si>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</si>
  <si>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</si>
  <si>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</si>
  <si>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</si>
  <si>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</si>
  <si>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</si>
  <si>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</si>
  <si>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</si>
  <si>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</si>
  <si>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</si>
  <si>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</si>
  <si>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</si>
  <si>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</si>
  <si>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</si>
  <si>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</si>
  <si>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</si>
  <si>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</si>
  <si>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</si>
  <si>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</si>
  <si>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</si>
  <si>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</si>
  <si>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</si>
  <si>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</si>
  <si>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</si>
  <si>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</si>
  <si>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</si>
  <si>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</si>
  <si>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</si>
  <si>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</si>
  <si>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</si>
  <si>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</si>
  <si>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</si>
  <si>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</si>
  <si>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</si>
  <si>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</si>
  <si>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</si>
  <si>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</si>
  <si>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</si>
  <si>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</si>
  <si>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</si>
  <si>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</si>
  <si>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</si>
  <si>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</si>
  <si>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</si>
  <si>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</si>
  <si>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</si>
  <si>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</si>
  <si>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</si>
  <si>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</si>
  <si>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</si>
  <si>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</si>
  <si>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</si>
  <si>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</si>
  <si>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</si>
  <si>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</si>
  <si>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</si>
  <si>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</si>
  <si>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</si>
  <si>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</si>
  <si>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</si>
  <si>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</si>
  <si>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</si>
  <si>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</si>
  <si>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</si>
  <si>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</si>
  <si>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</si>
  <si>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</si>
  <si>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</si>
  <si>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</si>
  <si>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</si>
  <si>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</si>
  <si>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</si>
  <si>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</si>
  <si>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</si>
  <si>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</si>
  <si>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</si>
  <si>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</si>
  <si>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</si>
  <si>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</si>
  <si>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</si>
  <si>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</si>
  <si>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</si>
  <si>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</si>
  <si>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</si>
  <si>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</si>
  <si>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</si>
  <si>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</si>
  <si>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</si>
  <si>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</si>
  <si>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</si>
  <si>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</si>
  <si>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</si>
  <si>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</si>
  <si>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</si>
  <si>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</si>
  <si>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</si>
  <si>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</si>
  <si>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</si>
  <si>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</si>
  <si>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</si>
  <si>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</si>
  <si>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</si>
  <si>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</si>
  <si>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</si>
  <si>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</si>
  <si>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</si>
  <si>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</si>
  <si>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</si>
  <si>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</si>
  <si>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</si>
  <si>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</si>
  <si>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</si>
  <si>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</si>
  <si>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</si>
  <si>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</si>
  <si>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</si>
  <si>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</si>
  <si>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</si>
  <si>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</si>
  <si>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</si>
  <si>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</si>
  <si>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</si>
  <si>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</si>
  <si>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</si>
  <si>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</si>
  <si>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</si>
  <si>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</si>
  <si>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</si>
  <si>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</si>
  <si>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</si>
  <si>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</si>
  <si>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</si>
  <si>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</si>
  <si>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</si>
  <si>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</si>
  <si>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</si>
  <si>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</si>
  <si>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</si>
  <si>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</si>
  <si>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</si>
  <si>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</si>
  <si>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</si>
  <si>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</si>
  <si>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</si>
  <si>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</si>
  <si>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</si>
  <si>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</si>
  <si>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</si>
  <si>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</si>
  <si>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</si>
  <si>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</si>
  <si>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</si>
  <si>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</si>
  <si>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</si>
  <si>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</si>
  <si>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</si>
  <si>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</si>
  <si>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</si>
  <si>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</si>
  <si>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</si>
  <si>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</si>
  <si>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</si>
  <si>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</si>
  <si>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</si>
  <si>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</si>
  <si>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</si>
  <si>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</si>
  <si>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</si>
  <si>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</si>
  <si>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</si>
  <si>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</si>
  <si>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</si>
  <si>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</si>
  <si>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</si>
  <si>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</si>
  <si>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</si>
  <si>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</si>
  <si>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</si>
  <si>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</si>
  <si>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</si>
  <si>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</si>
  <si>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</si>
  <si>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</si>
  <si>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</si>
  <si>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</si>
  <si>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</si>
  <si>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</si>
  <si>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</si>
  <si>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</si>
  <si>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</si>
  <si>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</si>
  <si>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</si>
  <si>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</si>
  <si>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</si>
  <si>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</si>
  <si>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</si>
  <si>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</si>
  <si>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</si>
  <si>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</si>
  <si>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</si>
  <si>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</si>
  <si>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</si>
  <si>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</si>
  <si>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</si>
  <si>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</si>
  <si>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</si>
  <si>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</si>
  <si>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</si>
  <si>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</si>
  <si>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</si>
  <si>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</si>
  <si>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</si>
  <si>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</si>
  <si>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</si>
  <si>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</si>
  <si>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</si>
  <si>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</si>
  <si>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</si>
  <si>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</si>
  <si>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</si>
  <si>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</si>
  <si>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</si>
  <si>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</si>
  <si>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</si>
  <si>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</si>
  <si>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</si>
  <si>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</si>
  <si>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</si>
  <si>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</si>
  <si>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</si>
  <si>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</si>
  <si>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</si>
  <si>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</si>
  <si>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</si>
  <si>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</si>
  <si>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</si>
  <si>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</si>
  <si>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</si>
  <si>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</si>
  <si>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</si>
  <si>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</si>
  <si>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</si>
  <si>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</si>
  <si>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</si>
  <si>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</si>
  <si>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</si>
  <si>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</si>
  <si>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</si>
  <si>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</si>
  <si>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</si>
  <si>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</si>
  <si>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</si>
  <si>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</si>
  <si>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</si>
  <si>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</si>
  <si>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</si>
  <si>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</si>
  <si>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</si>
  <si>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</si>
  <si>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</si>
  <si>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</si>
  <si>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</si>
  <si>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</si>
  <si>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</si>
  <si>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</si>
  <si>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</si>
  <si>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</si>
  <si>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</si>
  <si>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</si>
  <si>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</si>
  <si>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</si>
  <si>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</si>
  <si>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</si>
  <si>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</si>
  <si>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</si>
  <si>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</si>
  <si>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</si>
  <si>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</si>
  <si>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</si>
  <si>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</si>
  <si>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</si>
  <si>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</si>
  <si>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</si>
  <si>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</si>
  <si>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</si>
  <si>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</si>
  <si>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</si>
  <si>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</si>
  <si>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</si>
  <si>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</si>
  <si>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</si>
  <si>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</si>
  <si>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</si>
  <si>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</si>
  <si>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</si>
  <si>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</si>
  <si>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</si>
  <si>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</si>
  <si>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</si>
  <si>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</si>
  <si>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</si>
  <si>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</si>
  <si>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</si>
  <si>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</si>
  <si>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</si>
  <si>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</si>
  <si>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</si>
  <si>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</si>
  <si>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</si>
  <si>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</si>
  <si>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</si>
  <si>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</si>
  <si>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</si>
  <si>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</si>
  <si>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</si>
  <si>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</si>
  <si>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</si>
  <si>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</si>
  <si>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</si>
  <si>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</si>
  <si>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</si>
  <si>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</si>
  <si>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</si>
  <si>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</si>
  <si>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</si>
  <si>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</si>
  <si>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</si>
  <si>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</si>
  <si>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</si>
  <si>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</si>
  <si>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</si>
  <si>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</si>
  <si>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</si>
  <si>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</si>
  <si>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</si>
  <si>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</si>
  <si>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</si>
  <si>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</si>
  <si>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</si>
  <si>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</si>
  <si>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</si>
  <si>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</si>
  <si>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</si>
  <si>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</si>
  <si>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</si>
  <si>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</si>
  <si>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</si>
  <si>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</si>
  <si>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</si>
  <si>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</si>
  <si>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</si>
  <si>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</si>
  <si>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</si>
  <si>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</si>
  <si>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</si>
  <si>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</si>
  <si>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</si>
  <si>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</si>
  <si>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</si>
  <si>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</si>
  <si>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</si>
  <si>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</si>
  <si>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</si>
  <si>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</si>
  <si>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</si>
  <si>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</si>
  <si>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</si>
  <si>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</si>
  <si>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</si>
  <si>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</si>
  <si>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</si>
  <si>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</si>
  <si>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</si>
  <si>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</si>
  <si>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</si>
  <si>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</si>
  <si>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</si>
  <si>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</si>
  <si>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</si>
  <si>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</si>
  <si>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</si>
  <si>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</si>
  <si>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</si>
  <si>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</si>
  <si>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</si>
  <si>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</si>
  <si>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</si>
  <si>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</si>
  <si>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</si>
  <si>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</si>
  <si>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</si>
  <si>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</si>
  <si>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</si>
  <si>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</si>
  <si>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</si>
  <si>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</si>
  <si>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</si>
  <si>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</si>
  <si>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</si>
  <si>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</si>
  <si>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</si>
  <si>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</si>
  <si>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</si>
  <si>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</si>
  <si>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</si>
  <si>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</si>
  <si>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</si>
  <si>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</si>
  <si>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</si>
  <si>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</si>
  <si>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</si>
  <si>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</si>
  <si>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</si>
  <si>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</si>
  <si>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</si>
  <si>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</si>
  <si>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</si>
  <si>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</si>
  <si>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</si>
  <si>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</si>
  <si>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</si>
  <si>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</si>
  <si>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</si>
  <si>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</si>
  <si>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</si>
  <si>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</si>
  <si>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</si>
  <si>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</si>
  <si>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</si>
  <si>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</si>
  <si>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</si>
  <si>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</si>
  <si>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</si>
  <si>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</si>
  <si>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</si>
  <si>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</si>
  <si>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</si>
  <si>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</si>
  <si>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</si>
  <si>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</si>
  <si>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</si>
  <si>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</si>
  <si>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</si>
  <si>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</si>
  <si>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</si>
  <si>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</si>
  <si>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</si>
  <si>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</si>
  <si>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</si>
  <si>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</si>
  <si>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</si>
  <si>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</si>
  <si>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</si>
  <si>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</si>
  <si>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</si>
  <si>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</si>
  <si>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</si>
  <si>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</si>
  <si>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</si>
  <si>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</si>
  <si>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</si>
  <si>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</si>
  <si>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</si>
  <si>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</si>
  <si>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</si>
  <si>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</si>
  <si>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</si>
  <si>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</si>
  <si>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</si>
  <si>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</si>
  <si>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</si>
  <si>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</si>
  <si>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</si>
  <si>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</si>
  <si>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</si>
  <si>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</si>
  <si>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</si>
  <si>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</si>
  <si>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</si>
  <si>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</si>
  <si>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</si>
  <si>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</si>
  <si>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</si>
  <si>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</si>
  <si>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</si>
  <si>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</si>
  <si>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</si>
  <si>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</si>
  <si>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</si>
  <si>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</si>
  <si>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</si>
  <si>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</si>
  <si>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</si>
  <si>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</si>
  <si>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</si>
  <si>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</si>
  <si>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</si>
  <si>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</si>
  <si>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</si>
  <si>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</si>
  <si>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</si>
  <si>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</si>
  <si>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</si>
  <si>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</si>
  <si>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</si>
  <si>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</si>
  <si>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</si>
  <si>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</si>
  <si>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</si>
  <si>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</si>
  <si>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</si>
  <si>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</si>
  <si>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</si>
  <si>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</si>
  <si>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</si>
  <si>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</si>
  <si>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</si>
  <si>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</si>
  <si>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</si>
  <si>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</si>
  <si>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</si>
  <si>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</si>
  <si>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</si>
  <si>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</si>
  <si>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</si>
  <si>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</si>
  <si>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</si>
  <si>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</si>
  <si>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</si>
  <si>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</si>
  <si>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</si>
  <si>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</si>
  <si>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</si>
  <si>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</si>
  <si>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</si>
  <si>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</si>
  <si>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</si>
  <si>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</si>
  <si>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</si>
  <si>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</si>
  <si>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</si>
  <si>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</si>
  <si>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</si>
  <si>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</si>
  <si>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</si>
  <si>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</si>
  <si>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</si>
  <si>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</si>
  <si>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</si>
  <si>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</si>
  <si>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</si>
  <si>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</si>
  <si>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</si>
  <si>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</si>
  <si>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</si>
  <si>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</si>
  <si>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</si>
  <si>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</si>
  <si>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</si>
  <si>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</si>
  <si>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</si>
  <si>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</si>
  <si>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</si>
  <si>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</si>
  <si>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</si>
  <si>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</si>
  <si>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</si>
  <si>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</si>
  <si>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</si>
  <si>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</si>
  <si>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</si>
  <si>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</si>
  <si>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</si>
  <si>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</si>
  <si>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</si>
  <si>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</si>
  <si>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</si>
  <si>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</si>
  <si>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</si>
  <si>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</si>
  <si>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</si>
  <si>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</si>
  <si>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</si>
  <si>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</si>
  <si>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</si>
  <si>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</si>
  <si>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</si>
  <si>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</si>
  <si>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</si>
  <si>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</si>
  <si>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</si>
  <si>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</si>
  <si>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</si>
  <si>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</si>
  <si>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</si>
  <si>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</si>
  <si>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</si>
  <si>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</si>
  <si>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</si>
  <si>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</si>
  <si>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</si>
  <si>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</si>
  <si>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</si>
  <si>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</si>
  <si>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</si>
  <si>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</si>
  <si>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</si>
  <si>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</si>
  <si>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</si>
  <si>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</si>
  <si>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</si>
  <si>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</si>
  <si>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</si>
  <si>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</si>
  <si>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</si>
  <si>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</si>
  <si>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</si>
  <si>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</si>
  <si>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</si>
  <si>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</si>
  <si>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</si>
  <si>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</si>
  <si>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</si>
  <si>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</si>
  <si>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</si>
  <si>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</si>
  <si>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</si>
  <si>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</si>
  <si>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</si>
  <si>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</si>
  <si>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</si>
  <si>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</si>
  <si>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</si>
  <si>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</si>
  <si>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</si>
  <si>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</si>
  <si>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</si>
  <si>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</si>
  <si>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</si>
  <si>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</si>
  <si>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</si>
  <si>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</si>
  <si>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</si>
  <si>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</si>
  <si>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</si>
  <si>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</si>
  <si>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</si>
  <si>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</si>
  <si>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</si>
  <si>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</si>
  <si>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</si>
  <si>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</si>
  <si>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</si>
  <si>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</si>
  <si>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</si>
  <si>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</si>
  <si>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</si>
  <si>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</si>
  <si>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</si>
  <si>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</si>
  <si>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</si>
  <si>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</si>
  <si>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</si>
  <si>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</si>
  <si>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</si>
  <si>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</si>
  <si>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</si>
  <si>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</si>
  <si>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</si>
  <si>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</si>
  <si>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</si>
  <si>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</si>
  <si>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</si>
  <si>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</si>
  <si>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</si>
  <si>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</si>
  <si>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</si>
  <si>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</si>
  <si>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</si>
  <si>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</si>
  <si>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</si>
  <si>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</si>
  <si>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</si>
  <si>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</si>
  <si>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</si>
  <si>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</si>
  <si>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</si>
  <si>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</si>
  <si>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</si>
  <si>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</si>
  <si>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</si>
  <si>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</si>
  <si>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</si>
  <si>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</si>
  <si>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</si>
  <si>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</si>
  <si>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</si>
  <si>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</si>
  <si>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</si>
  <si>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</si>
  <si>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</si>
  <si>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</si>
  <si>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</si>
  <si>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</si>
  <si>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</si>
  <si>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</si>
  <si>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</si>
  <si>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</si>
  <si>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</si>
  <si>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</si>
  <si>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</si>
  <si>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</si>
  <si>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</si>
  <si>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</si>
  <si>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</si>
  <si>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</si>
  <si>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</si>
  <si>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</si>
  <si>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</si>
  <si>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</si>
  <si>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</si>
  <si>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</si>
  <si>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</si>
  <si>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</si>
  <si>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</si>
  <si>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</si>
  <si>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</si>
  <si>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</si>
  <si>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</si>
  <si>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</si>
  <si>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</si>
  <si>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</si>
  <si>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</si>
  <si>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</si>
  <si>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</si>
  <si>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</si>
  <si>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</si>
  <si>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</si>
  <si>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</si>
  <si>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</si>
  <si>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</si>
  <si>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</si>
  <si>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</si>
  <si>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</si>
  <si>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</si>
  <si>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</si>
  <si>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</si>
  <si>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</si>
  <si>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</si>
  <si>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</si>
  <si>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</si>
  <si>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</si>
  <si>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</si>
  <si>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</si>
  <si>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</si>
  <si>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</si>
  <si>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</si>
  <si>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</si>
  <si>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</si>
  <si>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</si>
  <si>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</si>
  <si>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</si>
  <si>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</si>
  <si>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</si>
  <si>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</si>
  <si>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</si>
  <si>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</si>
  <si>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</si>
  <si>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</si>
  <si>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</si>
  <si>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</si>
  <si>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</si>
  <si>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</si>
  <si>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</si>
  <si>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</si>
  <si>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</si>
  <si>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</si>
  <si>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</si>
  <si>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</si>
  <si>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</si>
  <si>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</si>
  <si>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</si>
  <si>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</si>
  <si>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</si>
  <si>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</si>
  <si>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</si>
  <si>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</si>
  <si>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</si>
  <si>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</si>
  <si>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</si>
  <si>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</si>
  <si>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</si>
  <si>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</si>
  <si>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</si>
  <si>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</si>
  <si>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</si>
  <si>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</si>
  <si>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</si>
  <si>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</si>
  <si>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</si>
  <si>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</si>
  <si>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</si>
  <si>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</si>
  <si>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</si>
  <si>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</si>
  <si>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</si>
  <si>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</si>
  <si>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</si>
  <si>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</si>
  <si>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</si>
  <si>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</si>
  <si>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</si>
  <si>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</si>
  <si>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</si>
  <si>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</si>
  <si>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</si>
  <si>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</si>
  <si>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</si>
  <si>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</si>
  <si>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</si>
  <si>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</si>
  <si>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</si>
  <si>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</si>
  <si>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</si>
  <si>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</si>
  <si>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</si>
  <si>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</si>
  <si>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</si>
  <si>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</si>
  <si>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</si>
  <si>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</si>
  <si>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</si>
  <si>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</si>
  <si>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</si>
  <si>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</si>
  <si>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</si>
  <si>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</si>
  <si>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</si>
  <si>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</si>
  <si>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</si>
  <si>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</si>
  <si>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</si>
  <si>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</si>
  <si>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</si>
  <si>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</si>
  <si>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</si>
  <si>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</si>
  <si>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</si>
  <si>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</si>
  <si>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</si>
  <si>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</si>
  <si>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</si>
  <si>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</si>
  <si>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</si>
  <si>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</si>
  <si>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</si>
  <si>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</si>
  <si>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</si>
  <si>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</si>
  <si>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</si>
  <si>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</si>
  <si>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</si>
  <si>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</si>
  <si>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</si>
  <si>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</si>
  <si>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</si>
  <si>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</si>
  <si>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</si>
  <si>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</si>
  <si>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</si>
  <si>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</si>
  <si>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</si>
  <si>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</si>
  <si>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</si>
  <si>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</si>
  <si>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</si>
  <si>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</si>
  <si>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</si>
  <si>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</si>
  <si>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</si>
  <si>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</si>
  <si>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</si>
  <si>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</si>
  <si>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</si>
  <si>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</si>
  <si>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</si>
  <si>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</si>
  <si>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</si>
  <si>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</si>
  <si>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</si>
  <si>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</si>
  <si>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</si>
  <si>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</si>
  <si>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</si>
  <si>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</si>
  <si>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</si>
  <si>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</si>
  <si>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</si>
  <si>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</si>
  <si>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</si>
  <si>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</si>
  <si>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</si>
  <si>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</si>
  <si>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</si>
  <si>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</si>
  <si>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</si>
  <si>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</si>
  <si>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</si>
  <si>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</si>
  <si>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</si>
  <si>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</si>
  <si>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</si>
  <si>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</si>
  <si>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</si>
  <si>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</si>
  <si>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</si>
  <si>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</si>
  <si>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</si>
  <si>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</si>
  <si>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</si>
  <si>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</si>
  <si>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</si>
  <si>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</si>
  <si>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</si>
  <si>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</si>
  <si>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</si>
  <si>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</si>
  <si>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</si>
  <si>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</si>
  <si>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</si>
  <si>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</si>
  <si>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</si>
  <si>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</si>
  <si>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</si>
  <si>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</si>
  <si>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</si>
  <si>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</si>
  <si>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</si>
  <si>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</si>
  <si>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</si>
  <si>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</si>
  <si>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</si>
  <si>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</si>
  <si>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</si>
  <si>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</si>
  <si>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</si>
  <si>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</si>
  <si>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</si>
  <si>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</si>
  <si>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</si>
  <si>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</si>
  <si>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</si>
  <si>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</si>
  <si>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</si>
  <si>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</si>
  <si>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</si>
  <si>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</si>
  <si>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</si>
  <si>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</si>
  <si>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</si>
  <si>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</si>
  <si>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</si>
  <si>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</si>
  <si>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</si>
  <si>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</si>
  <si>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</si>
  <si>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</si>
  <si>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</si>
  <si>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</si>
  <si>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</si>
  <si>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</si>
  <si>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</si>
  <si>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</si>
  <si>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</si>
  <si>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</si>
  <si>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</si>
  <si>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</si>
  <si>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</si>
  <si>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</si>
  <si>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</si>
  <si>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</si>
  <si>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</si>
  <si>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</si>
  <si>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</si>
  <si>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</si>
  <si>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</si>
  <si>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</si>
  <si>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</si>
  <si>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</si>
  <si>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</si>
  <si>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</si>
  <si>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</si>
  <si>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</si>
  <si>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</si>
  <si>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</si>
  <si>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</si>
  <si>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</si>
  <si>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</si>
  <si>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</si>
  <si>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</si>
  <si>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</si>
  <si>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</si>
  <si>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</si>
  <si>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</si>
  <si>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</si>
  <si>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</si>
  <si>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</si>
  <si>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</si>
  <si>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</si>
  <si>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</si>
  <si>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</si>
  <si>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</si>
  <si>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</si>
  <si>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</si>
  <si>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</si>
  <si>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</si>
  <si>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</si>
  <si>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</si>
  <si>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</si>
  <si>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</si>
  <si>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</si>
  <si>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</si>
  <si>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</si>
  <si>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</si>
  <si>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</si>
  <si>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</si>
  <si>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</si>
  <si>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</si>
  <si>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</si>
  <si>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</si>
  <si>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</si>
  <si>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</si>
  <si>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</si>
  <si>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</si>
  <si>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</si>
  <si>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</si>
  <si>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</si>
  <si>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</si>
  <si>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</si>
  <si>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</si>
  <si>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</si>
  <si>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</si>
  <si>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</si>
  <si>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</si>
  <si>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</si>
  <si>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</si>
  <si>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</si>
  <si>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</si>
  <si>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</si>
  <si>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</si>
  <si>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</si>
  <si>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</si>
  <si>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</si>
  <si>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</si>
  <si>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</si>
  <si>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</si>
  <si>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</si>
  <si>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</si>
  <si>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</si>
  <si>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</si>
  <si>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</si>
  <si>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</si>
  <si>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</si>
  <si>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</si>
  <si>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</si>
  <si>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</si>
  <si>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</si>
  <si>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</si>
  <si>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</si>
  <si>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</si>
  <si>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</si>
  <si>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</si>
  <si>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</si>
  <si>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</si>
  <si>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</si>
  <si>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</si>
  <si>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</si>
  <si>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</si>
  <si>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</si>
  <si>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</si>
  <si>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</si>
  <si>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</si>
  <si>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</si>
  <si>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</si>
  <si>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</si>
  <si>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</si>
  <si>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</si>
  <si>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</si>
  <si>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</si>
  <si>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</si>
  <si>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</si>
  <si>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</si>
  <si>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</si>
  <si>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</si>
  <si>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</si>
  <si>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</si>
  <si>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</si>
  <si>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</si>
  <si>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</si>
  <si>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</si>
  <si>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</si>
  <si>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</si>
  <si>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</si>
  <si>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</si>
  <si>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</si>
  <si>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</si>
  <si>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</si>
  <si>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</si>
  <si>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</si>
  <si>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</si>
  <si>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</si>
  <si>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</si>
  <si>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</si>
  <si>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</si>
  <si>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</si>
  <si>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</si>
  <si>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</si>
  <si>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</si>
  <si>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</si>
  <si>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</si>
  <si>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</si>
  <si>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</si>
  <si>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</si>
  <si>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</si>
  <si>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</si>
  <si>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</si>
  <si>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</si>
  <si>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</si>
  <si>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</si>
  <si>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</si>
  <si>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</si>
  <si>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</si>
  <si>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</si>
  <si>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</si>
  <si>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</si>
  <si>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</si>
  <si>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</si>
  <si>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</si>
  <si>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</si>
  <si>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</si>
  <si>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</si>
  <si>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</si>
  <si>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</si>
  <si>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</si>
  <si>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</si>
  <si>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</si>
  <si>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</si>
  <si>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</si>
  <si>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</si>
  <si>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</si>
  <si>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</si>
  <si>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</si>
  <si>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</si>
  <si>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</si>
  <si>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</si>
  <si>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</si>
  <si>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</si>
  <si>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</si>
  <si>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</si>
  <si>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</si>
  <si>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</si>
  <si>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</si>
  <si>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</si>
  <si>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</si>
  <si>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</si>
  <si>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</si>
  <si>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</si>
  <si>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</si>
  <si>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</si>
  <si>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</si>
  <si>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</si>
  <si>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</si>
  <si>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</si>
  <si>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</si>
  <si>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</si>
  <si>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</si>
  <si>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</si>
  <si>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</si>
  <si>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</si>
  <si>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</si>
  <si>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</si>
  <si>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</si>
  <si>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</si>
  <si>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</si>
  <si>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</si>
  <si>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</si>
  <si>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</si>
  <si>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</si>
  <si>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</si>
  <si>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</si>
  <si>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</si>
  <si>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</si>
  <si>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</si>
  <si>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</si>
  <si>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</si>
  <si>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</si>
  <si>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</si>
  <si>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</si>
  <si>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</si>
  <si>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</si>
  <si>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</si>
  <si>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</si>
  <si>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</si>
  <si>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</si>
  <si>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</si>
  <si>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</si>
  <si>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</si>
  <si>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</si>
  <si>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</si>
  <si>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</si>
  <si>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</si>
  <si>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</si>
  <si>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</si>
  <si>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</si>
  <si>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</si>
  <si>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</si>
  <si>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</si>
  <si>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</si>
  <si>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</si>
  <si>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</si>
  <si>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</si>
  <si>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</si>
  <si>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</si>
  <si>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</si>
  <si>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</si>
  <si>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</si>
  <si>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</si>
  <si>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</si>
  <si>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</si>
  <si>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</si>
  <si>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</si>
  <si>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</si>
  <si>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</si>
  <si>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</si>
  <si>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</si>
  <si>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</si>
  <si>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</si>
  <si>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</si>
  <si>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</si>
  <si>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</si>
  <si>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</si>
  <si>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</si>
  <si>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</si>
  <si>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</si>
  <si>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</si>
  <si>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</si>
  <si>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</si>
  <si>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</si>
  <si>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</si>
  <si>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</si>
  <si>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</si>
  <si>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</si>
  <si>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</si>
  <si>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</si>
  <si>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</si>
  <si>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</si>
  <si>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</si>
  <si>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</si>
  <si>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</si>
  <si>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</si>
  <si>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</si>
  <si>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</si>
  <si>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</si>
  <si>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</si>
  <si>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</si>
  <si>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</si>
  <si>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</si>
  <si>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</si>
  <si>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</si>
  <si>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</si>
  <si>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</si>
  <si>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</si>
  <si>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</si>
  <si>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</si>
  <si>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</si>
  <si>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</si>
  <si>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</si>
  <si>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</si>
  <si>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</si>
  <si>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</si>
  <si>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</si>
  <si>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</si>
  <si>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</si>
  <si>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</si>
  <si>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</si>
  <si>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</si>
  <si>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</si>
  <si>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</si>
  <si>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</si>
  <si>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</si>
  <si>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</si>
  <si>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</si>
  <si>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</si>
  <si>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</si>
  <si>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</si>
  <si>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</si>
  <si>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</si>
  <si>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</si>
  <si>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</si>
  <si>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</si>
  <si>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</si>
  <si>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</si>
  <si>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</si>
  <si>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</si>
  <si>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</si>
  <si>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</si>
  <si>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</si>
  <si>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</si>
  <si>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</si>
  <si>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</si>
  <si>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</si>
  <si>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</si>
  <si>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</si>
  <si>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</si>
  <si>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</si>
  <si>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</si>
  <si>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</si>
  <si>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</si>
  <si>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</si>
  <si>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</si>
  <si>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</si>
  <si>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</si>
  <si>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</si>
  <si>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</si>
  <si>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</si>
  <si>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</si>
  <si>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</si>
  <si>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</si>
  <si>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</si>
  <si>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</si>
  <si>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</si>
  <si>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</si>
  <si>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</si>
  <si>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</si>
  <si>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</si>
  <si>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</si>
  <si>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</si>
  <si>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</si>
  <si>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</si>
  <si>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</si>
  <si>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</si>
  <si>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</si>
  <si>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</si>
  <si>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</si>
  <si>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</si>
  <si>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</si>
  <si>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</si>
  <si>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</si>
  <si>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</si>
  <si>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</si>
  <si>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</si>
  <si>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</si>
  <si>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</si>
  <si>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</si>
  <si>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</si>
  <si>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</si>
  <si>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</si>
  <si>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</si>
  <si>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</si>
  <si>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</si>
  <si>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</si>
  <si>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</si>
  <si>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</si>
  <si>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</si>
  <si>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</si>
  <si>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</si>
  <si>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</si>
  <si>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</si>
  <si>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</si>
  <si>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</si>
  <si>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</si>
  <si>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</si>
  <si>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</si>
  <si>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</si>
  <si>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</si>
  <si>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</si>
  <si>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</si>
  <si>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</si>
  <si>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</si>
  <si>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</si>
  <si>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</si>
  <si>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</si>
  <si>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</si>
  <si>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</si>
  <si>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</si>
  <si>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</si>
  <si>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</si>
  <si>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</si>
  <si>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</si>
  <si>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</si>
  <si>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</si>
  <si>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</si>
  <si>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</si>
  <si>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</si>
  <si>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</si>
  <si>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</si>
  <si>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</si>
  <si>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</si>
  <si>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</si>
  <si>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</si>
  <si>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</si>
  <si>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</si>
  <si>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</si>
  <si>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</si>
  <si>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</si>
  <si>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</si>
  <si>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</si>
  <si>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</si>
  <si>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</si>
  <si>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</si>
  <si>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</si>
  <si>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</si>
  <si>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</si>
  <si>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</si>
  <si>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</si>
  <si>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</si>
  <si>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</si>
  <si>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</si>
  <si>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</si>
  <si>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</si>
  <si>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</si>
  <si>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</si>
  <si>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</si>
  <si>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</si>
  <si>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</si>
  <si>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</si>
  <si>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</si>
  <si>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</si>
  <si>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</si>
  <si>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</si>
  <si>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</si>
  <si>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</si>
  <si>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</si>
  <si>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</si>
  <si>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</si>
  <si>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</si>
  <si>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</si>
  <si>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</si>
  <si>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</si>
  <si>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</si>
  <si>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</si>
  <si>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</si>
  <si>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</si>
  <si>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</si>
  <si>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</si>
  <si>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</si>
  <si>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</si>
  <si>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</si>
  <si>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</si>
  <si>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</si>
  <si>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</si>
  <si>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</si>
  <si>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</si>
  <si>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</si>
  <si>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</si>
  <si>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</si>
  <si>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</si>
  <si>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</si>
  <si>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</si>
  <si>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</si>
  <si>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</si>
  <si>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</si>
  <si>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</si>
  <si>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</si>
  <si>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</si>
  <si>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</si>
  <si>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</si>
  <si>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</si>
  <si>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</si>
  <si>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</si>
  <si>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</si>
  <si>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</si>
  <si>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</si>
  <si>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</si>
  <si>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</si>
  <si>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</si>
  <si>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</si>
  <si>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</si>
  <si>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</si>
  <si>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</si>
  <si>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</si>
  <si>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</si>
  <si>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</si>
  <si>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</si>
  <si>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</si>
  <si>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</si>
  <si>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</si>
  <si>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</si>
  <si>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</si>
  <si>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</si>
  <si>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</si>
  <si>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</si>
  <si>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</si>
  <si>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</si>
  <si>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</si>
  <si>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</si>
  <si>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</si>
  <si>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</si>
  <si>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</si>
  <si>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</si>
  <si>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</si>
  <si>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</si>
  <si>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</si>
  <si>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</si>
  <si>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</si>
  <si>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</si>
  <si>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</si>
  <si>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</si>
  <si>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</si>
  <si>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</si>
  <si>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</si>
  <si>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</si>
  <si>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</si>
  <si>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</si>
  <si>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</si>
  <si>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</si>
  <si>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</si>
  <si>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</si>
  <si>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</si>
  <si>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</si>
  <si>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</si>
  <si>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</si>
  <si>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</si>
  <si>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</si>
  <si>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</si>
  <si>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</si>
  <si>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</si>
  <si>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</si>
  <si>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</si>
  <si>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</si>
  <si>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</si>
  <si>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</si>
  <si>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</si>
  <si>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</si>
  <si>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</si>
  <si>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</si>
  <si>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</si>
  <si>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</si>
  <si>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</si>
  <si>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</si>
  <si>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</si>
  <si>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</si>
  <si>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</si>
  <si>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</si>
  <si>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</si>
  <si>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</si>
  <si>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</si>
  <si>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</si>
  <si>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</si>
  <si>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</si>
  <si>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</si>
  <si>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</si>
  <si>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</si>
  <si>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</si>
  <si>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</si>
  <si>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</si>
  <si>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</si>
  <si>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</si>
  <si>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</si>
  <si>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</si>
  <si>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</si>
  <si>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</si>
  <si>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</si>
  <si>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</si>
  <si>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</si>
  <si>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</si>
  <si>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</si>
  <si>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</si>
  <si>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</si>
  <si>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</si>
  <si>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</si>
  <si>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</si>
  <si>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</si>
  <si>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</si>
  <si>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</si>
  <si>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</si>
  <si>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</si>
  <si>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</si>
  <si>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</si>
  <si>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</si>
  <si>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</si>
  <si>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</si>
  <si>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</si>
  <si>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</si>
  <si>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</si>
  <si>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</si>
  <si>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</si>
  <si>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</si>
  <si>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</si>
  <si>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</si>
  <si>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</si>
  <si>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</si>
  <si>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</si>
  <si>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</si>
  <si>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</si>
  <si>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</si>
  <si>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</si>
  <si>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</si>
  <si>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</si>
  <si>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</si>
  <si>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</si>
  <si>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</si>
  <si>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</si>
  <si>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</si>
  <si>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</si>
  <si>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</si>
  <si>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</si>
  <si>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</si>
  <si>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</si>
  <si>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</si>
  <si>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</si>
  <si>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</si>
  <si>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</si>
  <si>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</si>
  <si>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</si>
  <si>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</si>
  <si>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</si>
  <si>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</si>
  <si>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</si>
  <si>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</si>
  <si>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</si>
  <si>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</si>
  <si>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</si>
  <si>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</si>
  <si>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</si>
  <si>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</si>
  <si>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</si>
  <si>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</si>
  <si>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</si>
  <si>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</si>
  <si>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</si>
  <si>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</si>
  <si>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</si>
  <si>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</si>
  <si>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</si>
  <si>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</si>
  <si>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</si>
  <si>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</si>
  <si>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</si>
  <si>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</si>
  <si>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</si>
  <si>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</si>
  <si>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</si>
  <si>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</si>
  <si>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</si>
  <si>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</si>
  <si>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</si>
  <si>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</si>
  <si>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</si>
  <si>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</si>
  <si>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</si>
  <si>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</si>
  <si>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</si>
  <si>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</si>
  <si>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</si>
  <si>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</si>
  <si>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</si>
  <si>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</si>
  <si>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</si>
  <si>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</si>
  <si>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</si>
  <si>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</si>
  <si>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</si>
  <si>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</si>
  <si>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</si>
  <si>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</si>
  <si>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</si>
  <si>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</si>
  <si>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</si>
  <si>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</si>
  <si>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</si>
  <si>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</si>
  <si>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</si>
  <si>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</si>
  <si>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</si>
  <si>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</si>
  <si>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</si>
  <si>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</si>
  <si>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</si>
  <si>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</si>
  <si>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</si>
  <si>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</si>
  <si>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</si>
  <si>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</si>
  <si>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</si>
  <si>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</si>
  <si>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</si>
  <si>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</si>
  <si>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</si>
  <si>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</si>
  <si>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</si>
  <si>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</si>
  <si>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</si>
  <si>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</si>
  <si>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</si>
  <si>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</si>
  <si>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</si>
  <si>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</si>
  <si>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</si>
  <si>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</si>
  <si>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</si>
  <si>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</si>
  <si>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</si>
  <si>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</si>
  <si>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</si>
  <si>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</si>
  <si>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</si>
  <si>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</si>
  <si>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</si>
  <si>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</si>
  <si>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</si>
  <si>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</si>
  <si>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</si>
  <si>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</si>
  <si>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</si>
  <si>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</si>
  <si>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</si>
  <si>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</si>
  <si>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</si>
  <si>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</si>
  <si>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</si>
  <si>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</si>
  <si>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</si>
  <si>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</si>
  <si>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</si>
  <si>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</si>
  <si>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</si>
  <si>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</si>
  <si>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</si>
  <si>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</si>
  <si>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</si>
  <si>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</si>
  <si>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</si>
  <si>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</si>
  <si>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</si>
  <si>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</si>
  <si>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</si>
  <si>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</si>
  <si>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</si>
  <si>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</si>
  <si>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</si>
  <si>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</si>
  <si>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</si>
  <si>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</si>
  <si>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</si>
  <si>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</si>
  <si>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</si>
  <si>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</si>
  <si>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</si>
  <si>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</si>
  <si>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</si>
  <si>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</si>
  <si>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</si>
  <si>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</si>
  <si>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</si>
  <si>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</si>
  <si>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</si>
  <si>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</si>
  <si>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</si>
  <si>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</si>
  <si>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</si>
  <si>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</si>
  <si>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</si>
  <si>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</si>
  <si>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</si>
  <si>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</si>
  <si>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</si>
  <si>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</si>
  <si>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</si>
  <si>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</si>
  <si>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</si>
  <si>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</si>
  <si>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</si>
  <si>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</si>
  <si>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</si>
  <si>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</si>
  <si>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</si>
  <si>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</si>
  <si>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</si>
  <si>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</si>
  <si>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</si>
  <si>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</si>
  <si>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</si>
  <si>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</si>
  <si>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</si>
  <si>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</si>
  <si>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</si>
  <si>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</si>
  <si>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</si>
  <si>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</si>
  <si>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</si>
  <si>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</si>
  <si>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</si>
  <si>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</si>
  <si>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</si>
  <si>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</si>
  <si>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</si>
  <si>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</si>
  <si>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</si>
  <si>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</si>
  <si>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</si>
  <si>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</si>
  <si>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</si>
  <si>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</si>
  <si>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</si>
  <si>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</si>
  <si>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</si>
  <si>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</si>
  <si>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</si>
  <si>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</si>
  <si>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</si>
  <si>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</si>
  <si>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</si>
  <si>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</si>
  <si>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</si>
  <si>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</si>
  <si>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</si>
  <si>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</si>
  <si>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</si>
  <si>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</si>
  <si>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</si>
  <si>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</si>
  <si>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</si>
  <si>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</si>
  <si>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</si>
  <si>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</si>
  <si>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</si>
  <si>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</si>
  <si>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</si>
  <si>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</si>
  <si>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</si>
  <si>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</si>
  <si>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</si>
  <si>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</si>
  <si>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</si>
  <si>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</si>
  <si>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</si>
  <si>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</si>
  <si>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</si>
  <si>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</si>
  <si>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</si>
  <si>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</si>
  <si>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</si>
  <si>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</si>
  <si>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</si>
  <si>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</si>
  <si>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</si>
  <si>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</si>
  <si>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</si>
  <si>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</si>
  <si>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</si>
  <si>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</si>
  <si>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</si>
  <si>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</si>
  <si>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</si>
  <si>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</si>
  <si>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</si>
  <si>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</si>
  <si>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</si>
  <si>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</si>
  <si>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</si>
  <si>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</si>
  <si>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</si>
  <si>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</si>
  <si>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</si>
  <si>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</si>
  <si>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</si>
  <si>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</si>
  <si>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</si>
  <si>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</si>
  <si>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</si>
  <si>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</si>
  <si>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</si>
  <si>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</si>
  <si>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</si>
  <si>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</si>
  <si>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</si>
  <si>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</si>
  <si>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</si>
  <si>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</si>
  <si>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</si>
  <si>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</si>
  <si>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</si>
  <si>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</si>
  <si>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</si>
  <si>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</si>
  <si>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</si>
  <si>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</si>
  <si>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</si>
  <si>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</si>
  <si>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</si>
  <si>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</si>
  <si>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</si>
  <si>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</si>
  <si>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</si>
  <si>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</si>
  <si>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</si>
  <si>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</si>
  <si>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</si>
  <si>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</si>
  <si>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</si>
  <si>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</si>
  <si>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</si>
  <si>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</si>
  <si>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</si>
  <si>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</si>
  <si>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</si>
  <si>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</si>
  <si>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</si>
  <si>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</si>
  <si>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</si>
  <si>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</si>
  <si>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</si>
  <si>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</si>
  <si>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</si>
  <si>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</si>
  <si>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</si>
  <si>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</si>
  <si>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</si>
  <si>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</si>
  <si>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</si>
  <si>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</si>
  <si>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</si>
  <si>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</si>
  <si>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</si>
  <si>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</si>
  <si>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</si>
  <si>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</si>
  <si>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</si>
  <si>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</si>
  <si>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</si>
  <si>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</si>
  <si>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</si>
  <si>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</si>
  <si>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</si>
  <si>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</si>
  <si>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</si>
  <si>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</si>
  <si>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</si>
  <si>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</si>
  <si>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</si>
  <si>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</si>
  <si>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</si>
  <si>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</si>
  <si>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</si>
  <si>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</si>
  <si>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</si>
  <si>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</si>
  <si>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</si>
  <si>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</si>
  <si>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</si>
  <si>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</si>
  <si>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</si>
  <si>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</si>
  <si>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</si>
  <si>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</si>
  <si>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</si>
  <si>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</si>
  <si>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</si>
  <si>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</si>
  <si>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</si>
  <si>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</si>
  <si>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</si>
  <si>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</si>
  <si>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</si>
  <si>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</si>
  <si>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</si>
  <si>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</si>
  <si>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</si>
  <si>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</si>
  <si>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</si>
  <si>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</si>
  <si>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</si>
  <si>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</si>
  <si>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</si>
  <si>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</si>
  <si>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</si>
  <si>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</si>
  <si>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</si>
  <si>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</si>
  <si>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</si>
  <si>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</si>
  <si>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</si>
  <si>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</si>
  <si>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</si>
  <si>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</si>
  <si>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</si>
  <si>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</si>
  <si>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</si>
  <si>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</si>
  <si>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</si>
  <si>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</si>
  <si>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</si>
  <si>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</si>
  <si>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</si>
  <si>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</si>
  <si>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</si>
  <si>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</si>
  <si>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</si>
  <si>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</si>
  <si>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</si>
  <si>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</si>
  <si>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</si>
  <si>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</si>
  <si>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</si>
  <si>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</si>
  <si>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</si>
  <si>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</si>
  <si>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</si>
  <si>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</si>
  <si>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</si>
  <si>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</si>
  <si>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</si>
  <si>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</si>
  <si>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</si>
  <si>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</si>
  <si>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</si>
  <si>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</si>
  <si>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</si>
  <si>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</si>
  <si>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</si>
  <si>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</si>
  <si>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</si>
  <si>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</si>
  <si>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</si>
  <si>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</si>
  <si>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</si>
  <si>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</si>
  <si>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</si>
  <si>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</si>
  <si>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</si>
  <si>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</si>
  <si>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</si>
  <si>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</si>
  <si>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</si>
  <si>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</si>
  <si>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</si>
  <si>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</si>
  <si>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</si>
  <si>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</si>
  <si>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</si>
  <si>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</si>
  <si>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</si>
  <si>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</si>
  <si>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</si>
  <si>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</si>
  <si>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</si>
  <si>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</si>
  <si>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</si>
  <si>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</si>
  <si>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</si>
  <si>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</si>
  <si>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</si>
  <si>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</si>
  <si>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</si>
  <si>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</si>
  <si>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</si>
  <si>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</si>
  <si>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</si>
  <si>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</si>
  <si>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</si>
  <si>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</si>
  <si>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</si>
  <si>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</si>
  <si>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</si>
  <si>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</si>
  <si>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</si>
  <si>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</si>
  <si>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</si>
  <si>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</si>
  <si>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</si>
  <si>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</si>
  <si>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</si>
  <si>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</si>
  <si>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</si>
  <si>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</si>
  <si>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</si>
  <si>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</si>
  <si>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</si>
  <si>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</si>
  <si>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</si>
  <si>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</si>
  <si>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</si>
  <si>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</si>
  <si>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</si>
  <si>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</si>
  <si>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</si>
  <si>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</si>
  <si>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</si>
  <si>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</si>
  <si>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</si>
  <si>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</si>
  <si>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</si>
  <si>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</si>
  <si>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</si>
  <si>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</si>
  <si>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</si>
  <si>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</si>
  <si>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</si>
  <si>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</si>
  <si>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</si>
  <si>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</si>
  <si>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</si>
  <si>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</si>
  <si>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</si>
  <si>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</si>
  <si>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</si>
  <si>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</si>
  <si>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</si>
  <si>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</si>
  <si>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</si>
  <si>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</si>
  <si>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</si>
  <si>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</si>
  <si>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</si>
  <si>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</si>
  <si>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</si>
  <si>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</si>
  <si>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</si>
  <si>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</si>
  <si>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</si>
  <si>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</si>
  <si>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</si>
  <si>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</si>
  <si>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</si>
  <si>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</si>
  <si>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</si>
  <si>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</si>
  <si>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</si>
  <si>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</si>
  <si>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</si>
  <si>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</si>
  <si>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</si>
  <si>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</si>
  <si>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</si>
  <si>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</si>
  <si>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</si>
  <si>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</si>
  <si>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</si>
  <si>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</si>
  <si>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</si>
  <si>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</si>
  <si>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</si>
  <si>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</si>
  <si>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</si>
  <si>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</si>
  <si>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</si>
  <si>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</si>
  <si>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</si>
  <si>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</si>
  <si>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</si>
  <si>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</si>
  <si>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</si>
  <si>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</si>
  <si>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</si>
  <si>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</si>
  <si>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</si>
  <si>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</si>
  <si>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</si>
  <si>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</si>
  <si>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</si>
  <si>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</si>
  <si>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</si>
  <si>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</si>
  <si>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</si>
  <si>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</si>
  <si>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</si>
  <si>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</si>
  <si>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</si>
  <si>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</si>
  <si>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</si>
  <si>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</si>
  <si>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</si>
  <si>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</si>
  <si>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</si>
  <si>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</si>
  <si>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</si>
  <si>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</si>
  <si>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</si>
  <si>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</si>
  <si>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</si>
  <si>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</si>
  <si>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</si>
  <si>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</si>
  <si>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</si>
  <si>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</si>
  <si>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</si>
  <si>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</si>
  <si>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</si>
  <si>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</si>
  <si>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</si>
  <si>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</si>
  <si>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</si>
  <si>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</si>
  <si>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</si>
  <si>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</si>
  <si>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</si>
  <si>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</si>
  <si>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</si>
  <si>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</si>
  <si>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</si>
  <si>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</si>
  <si>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</si>
  <si>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</si>
  <si>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</si>
  <si>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</si>
  <si>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</si>
  <si>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</si>
  <si>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</si>
  <si>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</si>
  <si>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</si>
  <si>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</si>
  <si>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</si>
  <si>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</si>
  <si>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</si>
  <si>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</si>
  <si>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</si>
  <si>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</si>
  <si>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</si>
  <si>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</si>
  <si>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</si>
  <si>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</si>
  <si>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</si>
  <si>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</si>
  <si>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</si>
  <si>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</si>
  <si>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</si>
  <si>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</si>
  <si>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</si>
  <si>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</si>
  <si>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</si>
  <si>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</si>
  <si>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</si>
  <si>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</si>
  <si>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</si>
  <si>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</si>
  <si>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</si>
  <si>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</si>
  <si>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</si>
  <si>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</si>
  <si>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</si>
  <si>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</si>
  <si>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</si>
  <si>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</si>
  <si>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</si>
  <si>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</si>
  <si>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</si>
  <si>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</si>
  <si>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</si>
  <si>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</si>
  <si>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</si>
  <si>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</si>
  <si>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</si>
  <si>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</si>
  <si>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</si>
  <si>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</si>
  <si>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</si>
  <si>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</si>
  <si>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</si>
  <si>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</si>
  <si>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</si>
  <si>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</si>
  <si>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</si>
  <si>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</si>
  <si>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</si>
  <si>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</si>
  <si>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</si>
  <si>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</si>
  <si>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</si>
  <si>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</si>
  <si>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</si>
  <si>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</si>
  <si>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</si>
  <si>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</si>
  <si>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</si>
  <si>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</si>
  <si>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</si>
  <si>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</si>
  <si>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</si>
  <si>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</si>
  <si>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</si>
  <si>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</si>
  <si>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</si>
  <si>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</si>
  <si>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</si>
  <si>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</si>
  <si>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</si>
  <si>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</si>
  <si>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</si>
  <si>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</si>
  <si>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</si>
  <si>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</si>
  <si>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</si>
  <si>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</si>
  <si>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</si>
  <si>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</si>
  <si>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</si>
  <si>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</si>
  <si>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</si>
  <si>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</si>
  <si>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</si>
  <si>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</si>
  <si>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</si>
  <si>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</si>
  <si>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</si>
  <si>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</si>
  <si>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</si>
  <si>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</si>
  <si>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</si>
  <si>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</si>
  <si>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</si>
  <si>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</si>
  <si>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</si>
  <si>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</si>
  <si>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</si>
  <si>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</si>
  <si>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</si>
  <si>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</si>
  <si>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</si>
  <si>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</si>
  <si>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</si>
  <si>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</si>
  <si>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</si>
  <si>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</si>
  <si>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</si>
  <si>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</si>
  <si>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</si>
  <si>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</si>
  <si>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</si>
  <si>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</si>
  <si>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</si>
  <si>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</si>
  <si>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</si>
  <si>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</si>
  <si>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</si>
  <si>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</si>
  <si>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</si>
  <si>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</si>
  <si>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</si>
  <si>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</si>
  <si>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</si>
  <si>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</si>
  <si>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</si>
  <si>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</si>
  <si>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</si>
  <si>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</si>
  <si>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</si>
  <si>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</si>
  <si>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</si>
  <si>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</si>
  <si>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</si>
  <si>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</si>
  <si>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</si>
  <si>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</si>
  <si>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</si>
  <si>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</si>
  <si>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</si>
  <si>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</si>
  <si>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</si>
  <si>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</si>
  <si>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</si>
  <si>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</si>
  <si>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</si>
  <si>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</si>
  <si>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</si>
  <si>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</si>
  <si>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</si>
  <si>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</si>
  <si>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</si>
  <si>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</si>
  <si>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</si>
  <si>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</si>
  <si>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</si>
  <si>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</si>
  <si>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</si>
  <si>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</si>
  <si>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</si>
  <si>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</si>
  <si>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</si>
  <si>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</si>
  <si>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</si>
  <si>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</si>
  <si>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</si>
  <si>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</si>
  <si>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</si>
  <si>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</si>
  <si>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</si>
  <si>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</si>
  <si>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</si>
  <si>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</si>
  <si>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</si>
  <si>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</si>
  <si>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</si>
  <si>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</si>
  <si>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</si>
  <si>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</si>
  <si>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</si>
  <si>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</si>
  <si>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</si>
  <si>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</si>
  <si>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</si>
  <si>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</si>
  <si>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</si>
  <si>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</si>
  <si>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</si>
  <si>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</si>
  <si>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</si>
  <si>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</si>
  <si>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</si>
  <si>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</si>
  <si>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</si>
  <si>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</si>
  <si>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</si>
  <si>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</si>
  <si>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</si>
  <si>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</si>
  <si>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</si>
  <si>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</si>
  <si>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</si>
  <si>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</si>
  <si>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</si>
  <si>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</si>
  <si>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</si>
  <si>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</si>
  <si>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</si>
  <si>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</si>
  <si>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</si>
  <si>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</si>
  <si>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</si>
  <si>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</si>
  <si>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</si>
  <si>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</si>
  <si>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</si>
  <si>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</si>
  <si>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</si>
  <si>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</si>
  <si>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</si>
  <si>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</si>
  <si>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</si>
  <si>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</si>
  <si>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</si>
  <si>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</si>
  <si>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</si>
  <si>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</si>
  <si>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</si>
  <si>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</si>
  <si>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</si>
  <si>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</si>
  <si>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</si>
  <si>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</si>
  <si>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</si>
  <si>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</si>
  <si>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</si>
  <si>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</si>
  <si>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</si>
  <si>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</si>
  <si>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</si>
  <si>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</si>
  <si>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</si>
  <si>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</si>
  <si>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</si>
  <si>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</si>
  <si>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</si>
  <si>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</si>
  <si>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</si>
  <si>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</si>
  <si>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</si>
  <si>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</si>
  <si>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</si>
  <si>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</si>
  <si>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</si>
  <si>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</si>
  <si>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</si>
  <si>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</si>
  <si>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</si>
  <si>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</si>
  <si>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</si>
  <si>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</si>
  <si>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</si>
  <si>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</si>
  <si>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</si>
  <si>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</si>
  <si>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</si>
  <si>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</si>
  <si>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</si>
  <si>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</si>
  <si>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</si>
  <si>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</si>
  <si>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</si>
  <si>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</si>
  <si>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</si>
  <si>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</si>
  <si>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</si>
  <si>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</si>
  <si>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</si>
  <si>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</si>
  <si>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</si>
  <si>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</si>
  <si>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</si>
  <si>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</si>
  <si>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</si>
  <si>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</si>
  <si>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</si>
  <si>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</si>
  <si>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</si>
  <si>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</si>
  <si>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</si>
  <si>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</si>
  <si>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</si>
  <si>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</si>
  <si>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</si>
  <si>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</si>
  <si>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</si>
  <si>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</si>
  <si>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</si>
  <si>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</si>
  <si>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</si>
  <si>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</si>
  <si>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</si>
  <si>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</si>
  <si>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</si>
  <si>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</si>
  <si>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</si>
  <si>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</si>
  <si>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</si>
  <si>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</si>
  <si>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</si>
  <si>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</si>
  <si>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</si>
  <si>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</si>
  <si>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</si>
  <si>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</si>
  <si>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</si>
  <si>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</si>
  <si>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</si>
  <si>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</si>
  <si>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</si>
  <si>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</si>
  <si>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</si>
  <si>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</si>
  <si>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</si>
  <si>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</si>
  <si>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</si>
  <si>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</si>
  <si>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</si>
  <si>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</si>
  <si>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</si>
  <si>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</si>
  <si>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</si>
  <si>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</si>
  <si>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</si>
  <si>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</si>
  <si>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</si>
  <si>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</si>
  <si>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</si>
  <si>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</si>
  <si>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</si>
  <si>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</si>
  <si>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</si>
  <si>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</si>
  <si>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</si>
  <si>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</si>
  <si>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</si>
  <si>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</si>
  <si>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</si>
  <si>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</si>
  <si>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</si>
  <si>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</si>
  <si>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</si>
  <si>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</si>
  <si>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</si>
  <si>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</si>
  <si>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</si>
  <si>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</si>
  <si>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</si>
  <si>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</si>
  <si>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</si>
  <si>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</si>
  <si>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</si>
  <si>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</si>
  <si>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</si>
  <si>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</si>
  <si>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</si>
  <si>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</si>
  <si>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</si>
  <si>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</si>
  <si>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</si>
  <si>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</si>
  <si>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</si>
  <si>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</si>
  <si>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</si>
  <si>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</si>
  <si>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</si>
  <si>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</si>
  <si>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</si>
  <si>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</si>
  <si>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</si>
  <si>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</si>
  <si>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</si>
  <si>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</si>
  <si>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</si>
  <si>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</si>
  <si>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</si>
  <si>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</si>
  <si>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</si>
  <si>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</si>
  <si>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</si>
  <si>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</si>
  <si>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</si>
  <si>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</si>
  <si>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</si>
  <si>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</si>
  <si>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</si>
  <si>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</si>
  <si>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</si>
  <si>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</si>
  <si>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</si>
  <si>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</si>
  <si>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</si>
  <si>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</si>
  <si>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</si>
  <si>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</si>
  <si>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</si>
  <si>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</si>
  <si>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</si>
  <si>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</si>
  <si>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</si>
  <si>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</si>
  <si>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</si>
  <si>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</si>
  <si>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</si>
  <si>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</si>
  <si>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</si>
  <si>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</si>
  <si>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</si>
  <si>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</si>
  <si>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</si>
  <si>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</si>
  <si>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</si>
  <si>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</si>
  <si>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</si>
  <si>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</si>
  <si>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</si>
  <si>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</si>
  <si>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</si>
  <si>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</si>
  <si>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</si>
  <si>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</si>
  <si>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</si>
  <si>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</si>
  <si>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</si>
  <si>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</si>
  <si>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</si>
  <si>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</si>
  <si>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</si>
  <si>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</si>
  <si>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</si>
  <si>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</si>
  <si>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</si>
  <si>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</si>
  <si>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</si>
  <si>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</si>
  <si>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</si>
  <si>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</si>
  <si>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</si>
  <si>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</si>
  <si>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</si>
  <si>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</si>
  <si>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</si>
  <si>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</si>
  <si>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</si>
  <si>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</si>
  <si>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</si>
  <si>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</si>
  <si>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</si>
  <si>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</si>
  <si>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</si>
  <si>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</si>
  <si>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</si>
  <si>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</si>
  <si>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</si>
  <si>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</si>
  <si>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</si>
  <si>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</si>
  <si>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</si>
  <si>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</si>
  <si>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</si>
  <si>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</si>
  <si>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</si>
  <si>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</si>
  <si>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</si>
  <si>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</si>
  <si>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</si>
  <si>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</si>
  <si>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</si>
  <si>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</si>
  <si>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</si>
  <si>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</si>
  <si>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</si>
  <si>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</si>
  <si>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</si>
  <si>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</si>
  <si>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</si>
  <si>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</si>
  <si>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</si>
  <si>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</si>
  <si>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</si>
  <si>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</si>
  <si>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</si>
  <si>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</si>
  <si>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</si>
  <si>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</si>
  <si>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</si>
  <si>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</si>
  <si>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</si>
  <si>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</si>
  <si>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</si>
  <si>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</si>
  <si>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</si>
  <si>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</si>
  <si>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</si>
  <si>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</si>
  <si>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</si>
  <si>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</si>
  <si>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</si>
  <si>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</si>
  <si>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</si>
  <si>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</si>
  <si>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</si>
  <si>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</si>
  <si>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</si>
  <si>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</si>
  <si>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</si>
  <si>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</si>
  <si>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</si>
  <si>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</si>
  <si>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</si>
  <si>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</si>
  <si>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</si>
  <si>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</si>
  <si>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</si>
  <si>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</si>
  <si>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</si>
  <si>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</si>
  <si>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</si>
  <si>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</si>
  <si>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</si>
  <si>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</si>
  <si>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</si>
  <si>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</si>
  <si>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</si>
  <si>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</si>
  <si>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</si>
  <si>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</si>
  <si>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</si>
  <si>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</si>
  <si>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</si>
  <si>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</si>
  <si>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</si>
  <si>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</si>
  <si>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</si>
  <si>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</si>
  <si>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</si>
  <si>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</si>
  <si>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</si>
  <si>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</si>
  <si>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</si>
  <si>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</si>
  <si>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</si>
  <si>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</si>
  <si>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</si>
  <si>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</si>
  <si>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</si>
  <si>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</si>
  <si>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</si>
  <si>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</si>
  <si>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</si>
  <si>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</si>
  <si>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</si>
  <si>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</si>
  <si>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</si>
  <si>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</si>
  <si>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</si>
  <si>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</si>
  <si>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</si>
  <si>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</si>
  <si>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</si>
  <si>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</si>
  <si>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</si>
  <si>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</si>
  <si>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</si>
  <si>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</si>
  <si>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</si>
  <si>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</si>
  <si>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</si>
  <si>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</si>
  <si>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</si>
  <si>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</si>
  <si>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</si>
  <si>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</si>
  <si>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</si>
  <si>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</si>
  <si>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</si>
  <si>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</si>
  <si>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</si>
  <si>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</si>
  <si>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</si>
  <si>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</si>
  <si>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</si>
  <si>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</si>
  <si>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</si>
  <si>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</si>
  <si>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</si>
  <si>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</si>
  <si>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</si>
  <si>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</si>
  <si>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</si>
  <si>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</si>
  <si>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</si>
  <si>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</si>
  <si>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</si>
  <si>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</si>
  <si>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</si>
  <si>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</si>
  <si>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</si>
  <si>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</si>
  <si>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</si>
  <si>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</si>
  <si>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</si>
  <si>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</si>
  <si>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</si>
  <si>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</si>
  <si>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</si>
  <si>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</si>
  <si>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</si>
  <si>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</si>
  <si>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</si>
  <si>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</si>
  <si>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</si>
  <si>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</si>
  <si>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</si>
  <si>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</si>
  <si>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</si>
  <si>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</si>
  <si>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</si>
  <si>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</si>
  <si>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</si>
  <si>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</si>
  <si>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</si>
  <si>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</si>
  <si>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</si>
  <si>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</si>
  <si>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</si>
  <si>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</si>
  <si>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</si>
  <si>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</si>
  <si>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</si>
  <si>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</si>
  <si>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</si>
  <si>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</si>
  <si>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</si>
  <si>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</si>
  <si>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</si>
  <si>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</si>
  <si>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</si>
  <si>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</si>
  <si>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</si>
  <si>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</si>
  <si>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</si>
  <si>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</si>
  <si>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</si>
  <si>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</si>
  <si>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</si>
  <si>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</si>
  <si>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</si>
  <si>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</si>
  <si>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</si>
  <si>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</si>
  <si>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</si>
  <si>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</si>
  <si>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</si>
  <si>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</si>
  <si>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</si>
  <si>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</si>
  <si>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</si>
  <si>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</si>
  <si>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</si>
  <si>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</si>
  <si>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</si>
  <si>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</si>
  <si>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</si>
  <si>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</si>
  <si>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</si>
  <si>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</si>
  <si>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</si>
  <si>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</si>
  <si>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</si>
  <si>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</si>
  <si>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</si>
  <si>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</si>
  <si>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</si>
  <si>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</si>
  <si>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</si>
  <si>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</si>
  <si>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</si>
  <si>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</si>
  <si>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</si>
  <si>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</si>
  <si>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</si>
  <si>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</si>
  <si>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</si>
  <si>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</si>
  <si>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</si>
  <si>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</si>
  <si>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</si>
  <si>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</si>
  <si>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</si>
  <si>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</si>
  <si>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</si>
  <si>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</si>
  <si>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</si>
  <si>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</si>
  <si>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</si>
  <si>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</si>
  <si>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</si>
  <si>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</si>
  <si>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</si>
  <si>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</si>
  <si>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</si>
  <si>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</si>
  <si>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</si>
  <si>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</si>
  <si>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</si>
  <si>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</si>
  <si>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</si>
  <si>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</si>
  <si>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</si>
  <si>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</si>
  <si>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</si>
  <si>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</si>
  <si>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</si>
  <si>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</si>
  <si>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</si>
  <si>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</si>
  <si>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</si>
  <si>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</si>
  <si>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</si>
  <si>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</si>
  <si>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</si>
  <si>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</si>
  <si>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</si>
  <si>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</si>
  <si>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</si>
  <si>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</si>
  <si>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</si>
  <si>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</si>
  <si>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</si>
  <si>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</si>
  <si>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</si>
  <si>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</si>
  <si>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</si>
  <si>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</si>
  <si>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</si>
  <si>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</si>
  <si>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</si>
  <si>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</si>
  <si>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</si>
  <si>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</si>
  <si>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</si>
  <si>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</si>
  <si>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</si>
  <si>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</si>
  <si>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</si>
  <si>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</si>
  <si>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</si>
  <si>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</si>
  <si>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</si>
  <si>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</si>
  <si>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</si>
  <si>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</si>
  <si>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</si>
  <si>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</si>
  <si>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</si>
  <si>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</si>
  <si>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</si>
  <si>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</si>
  <si>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</si>
  <si>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</si>
  <si>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</si>
  <si>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</si>
  <si>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</si>
  <si>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</si>
  <si>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</si>
  <si>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</si>
  <si>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</si>
  <si>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</si>
  <si>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</si>
  <si>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</si>
  <si>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</si>
  <si>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</si>
  <si>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</si>
  <si>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</si>
  <si>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</si>
  <si>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</si>
  <si>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</si>
  <si>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</si>
  <si>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</si>
  <si>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</si>
  <si>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</si>
  <si>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</si>
  <si>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</si>
  <si>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</si>
  <si>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</si>
  <si>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</si>
  <si>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</si>
  <si>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</si>
  <si>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</si>
  <si>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</si>
  <si>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</si>
  <si>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</si>
  <si>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</si>
  <si>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</si>
  <si>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</si>
  <si>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</si>
  <si>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</si>
  <si>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</si>
  <si>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</si>
  <si>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</si>
  <si>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</si>
  <si>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</si>
  <si>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</si>
  <si>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</si>
  <si>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</si>
  <si>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</si>
  <si>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</si>
  <si>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</si>
  <si>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</si>
  <si>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</si>
  <si>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</si>
  <si>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</si>
  <si>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</si>
  <si>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</si>
  <si>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</si>
  <si>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</si>
  <si>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</si>
  <si>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</si>
  <si>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</si>
  <si>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</si>
  <si>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</si>
  <si>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</si>
  <si>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</si>
  <si>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</si>
  <si>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</si>
  <si>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</si>
  <si>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</si>
  <si>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</si>
  <si>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</si>
  <si>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</si>
  <si>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</si>
  <si>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</si>
  <si>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</si>
  <si>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</si>
  <si>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</si>
  <si>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</si>
  <si>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</si>
  <si>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</si>
  <si>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</si>
  <si>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</si>
  <si>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</si>
  <si>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</si>
  <si>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</si>
  <si>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</si>
  <si>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</si>
  <si>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</si>
  <si>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</si>
  <si>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</si>
  <si>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</si>
  <si>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</si>
  <si>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</si>
  <si>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</si>
  <si>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</si>
  <si>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</si>
  <si>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</si>
  <si>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</si>
  <si>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</si>
  <si>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</si>
  <si>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</si>
  <si>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</si>
  <si>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</si>
  <si>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</si>
  <si>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</si>
  <si>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</si>
  <si>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</si>
  <si>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</si>
  <si>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</si>
  <si>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</si>
  <si>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</si>
  <si>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</si>
  <si>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</si>
  <si>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</si>
  <si>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</si>
  <si>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</si>
  <si>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</si>
  <si>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</si>
  <si>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</si>
  <si>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</si>
  <si>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</si>
  <si>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</si>
  <si>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</si>
  <si>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</si>
  <si>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</si>
  <si>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</si>
  <si>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</si>
  <si>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</si>
  <si>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</si>
  <si>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</si>
  <si>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</si>
  <si>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</si>
  <si>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</si>
  <si>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</si>
  <si>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</si>
  <si>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</si>
  <si>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</si>
  <si>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</si>
  <si>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</si>
  <si>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</si>
  <si>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</si>
  <si>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</si>
  <si>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</si>
  <si>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</si>
  <si>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</si>
  <si>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</si>
  <si>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</si>
  <si>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</si>
  <si>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</si>
  <si>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</si>
  <si>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</si>
  <si>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</si>
  <si>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</si>
  <si>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</si>
  <si>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</si>
  <si>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</si>
  <si>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</si>
  <si>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</si>
  <si>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</si>
  <si>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</si>
  <si>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</si>
  <si>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</si>
  <si>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</si>
  <si>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</si>
  <si>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</si>
  <si>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</si>
  <si>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</si>
  <si>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</si>
  <si>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</si>
  <si>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</si>
  <si>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</si>
  <si>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</si>
  <si>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</si>
  <si>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</si>
  <si>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</si>
  <si>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</si>
  <si>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</si>
  <si>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</si>
  <si>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</si>
  <si>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</si>
  <si>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</si>
  <si>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</si>
  <si>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</si>
  <si>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</si>
  <si>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</si>
  <si>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</si>
  <si>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</si>
  <si>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</si>
  <si>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</si>
  <si>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</si>
  <si>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</si>
  <si>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</si>
  <si>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</si>
  <si>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</si>
  <si>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</si>
  <si>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</si>
  <si>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</si>
  <si>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</si>
  <si>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</si>
  <si>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</si>
  <si>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</si>
  <si>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</si>
  <si>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</si>
  <si>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</si>
  <si>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</si>
  <si>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</si>
  <si>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</si>
  <si>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</si>
  <si>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</si>
  <si>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</si>
  <si>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</si>
  <si>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</si>
  <si>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</si>
  <si>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</si>
  <si>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</si>
  <si>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</si>
  <si>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</si>
  <si>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</si>
  <si>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</si>
  <si>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</si>
  <si>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</si>
  <si>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</si>
  <si>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</si>
  <si>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</si>
  <si>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</si>
  <si>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</si>
  <si>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</si>
  <si>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</si>
  <si>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</si>
  <si>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</si>
  <si>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</si>
  <si>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</si>
  <si>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</si>
  <si>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</si>
  <si>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</si>
  <si>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</si>
  <si>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</si>
  <si>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</si>
  <si>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</si>
  <si>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</si>
  <si>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</si>
  <si>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</si>
  <si>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</si>
  <si>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</si>
  <si>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</si>
  <si>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</si>
  <si>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</si>
  <si>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</si>
  <si>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</si>
  <si>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</si>
  <si>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</si>
  <si>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</si>
  <si>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</si>
  <si>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</si>
  <si>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</si>
  <si>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</si>
  <si>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</si>
  <si>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</si>
  <si>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</si>
  <si>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</si>
  <si>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</si>
  <si>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</si>
  <si>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</si>
  <si>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</si>
  <si>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</si>
  <si>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</si>
  <si>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</si>
  <si>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</si>
  <si>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</si>
  <si>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</si>
  <si>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</si>
  <si>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</si>
  <si>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</si>
  <si>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</si>
  <si>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</si>
  <si>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</si>
  <si>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</si>
  <si>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</si>
  <si>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</si>
  <si>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</si>
  <si>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</si>
  <si>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</si>
  <si>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</si>
  <si>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</si>
  <si>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</si>
  <si>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</si>
  <si>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</si>
  <si>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</si>
  <si>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</si>
  <si>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</si>
  <si>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</si>
  <si>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</si>
  <si>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</si>
  <si>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</si>
  <si>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</si>
  <si>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</si>
  <si>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</si>
  <si>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</si>
  <si>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</si>
  <si>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</si>
  <si>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</si>
  <si>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</si>
  <si>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</si>
  <si>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</si>
  <si>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</si>
  <si>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</si>
  <si>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</si>
  <si>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</si>
  <si>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</si>
  <si>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</si>
  <si>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</si>
  <si>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</si>
  <si>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</si>
  <si>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</si>
  <si>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</si>
  <si>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</si>
  <si>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</si>
  <si>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</si>
  <si>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</si>
  <si>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</si>
  <si>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</si>
  <si>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</si>
  <si>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</si>
  <si>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</si>
  <si>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</si>
  <si>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</si>
  <si>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</si>
  <si>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</si>
  <si>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</si>
  <si>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</si>
  <si>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</si>
  <si>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</si>
  <si>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</si>
  <si>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</si>
  <si>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</si>
  <si>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</si>
  <si>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</si>
  <si>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</si>
  <si>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</si>
  <si>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</si>
  <si>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</si>
  <si>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</si>
  <si>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</si>
  <si>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</si>
  <si>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</si>
  <si>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</si>
  <si>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</si>
  <si>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</si>
  <si>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</si>
  <si>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</si>
  <si>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</si>
  <si>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</si>
  <si>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</si>
  <si>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</si>
  <si>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</si>
  <si>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</si>
  <si>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</si>
  <si>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</si>
  <si>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</si>
  <si>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</si>
  <si>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</si>
  <si>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</si>
  <si>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</si>
  <si>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</si>
  <si>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</si>
  <si>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</si>
  <si>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</si>
  <si>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</si>
  <si>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</si>
  <si>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</si>
  <si>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</si>
  <si>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</si>
  <si>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</si>
  <si>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</si>
  <si>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</si>
  <si>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</si>
  <si>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</si>
  <si>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</si>
  <si>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</si>
  <si>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</si>
  <si>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</si>
  <si>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</si>
  <si>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</si>
  <si>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</si>
  <si>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</si>
  <si>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</si>
  <si>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</si>
  <si>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</si>
  <si>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</si>
  <si>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</si>
  <si>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</si>
  <si>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</si>
  <si>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</si>
  <si>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</si>
  <si>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</si>
  <si>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</si>
  <si>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</si>
  <si>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</si>
  <si>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</si>
  <si>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</si>
  <si>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</si>
  <si>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</si>
  <si>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</si>
  <si>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</si>
  <si>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</si>
  <si>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</si>
  <si>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</si>
  <si>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</si>
  <si>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</si>
  <si>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</si>
  <si>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</si>
  <si>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</si>
  <si>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</si>
  <si>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</si>
  <si>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</si>
  <si>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</si>
  <si>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</si>
  <si>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</si>
  <si>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</si>
  <si>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</si>
  <si>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</si>
  <si>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</si>
  <si>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</si>
  <si>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</si>
  <si>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</si>
  <si>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</si>
  <si>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</si>
  <si>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</si>
  <si>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</si>
  <si>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</si>
  <si>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</si>
  <si>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</si>
  <si>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</si>
  <si>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</si>
  <si>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</si>
  <si>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</si>
  <si>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</si>
  <si>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</si>
  <si>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</si>
  <si>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</si>
  <si>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</si>
  <si>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</si>
  <si>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</si>
  <si>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</si>
  <si>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</si>
  <si>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</si>
  <si>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</si>
  <si>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</si>
  <si>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</si>
  <si>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</si>
  <si>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</si>
  <si>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</si>
  <si>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</si>
  <si>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</si>
  <si>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</si>
  <si>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</si>
  <si>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</si>
  <si>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</si>
  <si>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</si>
  <si>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</si>
  <si>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</si>
  <si>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</si>
  <si>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</si>
  <si>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</si>
  <si>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</si>
  <si>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</si>
  <si>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</si>
  <si>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</si>
  <si>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</si>
  <si>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</si>
  <si>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</si>
  <si>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</si>
  <si>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</si>
  <si>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</si>
  <si>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</si>
  <si>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</si>
  <si>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</si>
  <si>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</si>
  <si>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</si>
  <si>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</si>
  <si>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</si>
  <si>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</si>
  <si>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</si>
  <si>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</si>
  <si>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</si>
  <si>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</si>
  <si>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</si>
  <si>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</si>
  <si>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</si>
  <si>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</si>
  <si>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</si>
  <si>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</si>
  <si>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</si>
  <si>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</si>
  <si>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</si>
  <si>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</si>
  <si>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</si>
  <si>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</si>
  <si>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</si>
  <si>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</si>
  <si>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</si>
  <si>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</si>
  <si>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</si>
  <si>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</si>
  <si>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</si>
  <si>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</si>
  <si>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</si>
  <si>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</si>
  <si>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</si>
  <si>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</si>
  <si>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</si>
  <si>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</si>
  <si>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</si>
  <si>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</si>
  <si>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</si>
  <si>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</si>
  <si>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</si>
  <si>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</si>
  <si>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</si>
  <si>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</si>
  <si>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</si>
  <si>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</si>
  <si>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</si>
  <si>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</si>
  <si>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</si>
  <si>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</si>
  <si>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</si>
  <si>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</si>
  <si>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</si>
  <si>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</si>
  <si>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</si>
  <si>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</si>
  <si>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</si>
  <si>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</si>
  <si>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</si>
  <si>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</si>
  <si>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</si>
  <si>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</si>
  <si>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</si>
  <si>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</si>
  <si>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</si>
  <si>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</si>
  <si>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</si>
  <si>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</si>
  <si>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</si>
  <si>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</si>
  <si>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</si>
  <si>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</si>
  <si>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</si>
  <si>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</si>
  <si>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</si>
  <si>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</si>
  <si>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</si>
  <si>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</si>
  <si>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</si>
  <si>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</si>
  <si>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</si>
  <si>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</si>
  <si>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</si>
  <si>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</si>
  <si>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</si>
  <si>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</si>
  <si>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</si>
  <si>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</si>
  <si>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</si>
  <si>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</si>
  <si>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</si>
  <si>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</si>
  <si>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</si>
  <si>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</si>
  <si>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</si>
  <si>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</si>
  <si>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</si>
  <si>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</si>
  <si>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</si>
  <si>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</si>
  <si>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</si>
  <si>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</si>
  <si>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</si>
  <si>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</si>
  <si>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</si>
  <si>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</si>
  <si>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</si>
  <si>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</si>
  <si>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</si>
  <si>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</si>
  <si>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</si>
  <si>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</si>
  <si>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</si>
  <si>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</si>
  <si>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</si>
  <si>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</si>
  <si>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</si>
  <si>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</si>
  <si>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</si>
  <si>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</si>
  <si>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</si>
  <si>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</si>
  <si>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</si>
  <si>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</si>
  <si>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</si>
  <si>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</si>
  <si>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</si>
  <si>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</si>
  <si>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</si>
  <si>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</si>
  <si>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</si>
  <si>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</si>
  <si>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</si>
  <si>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</si>
  <si>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</si>
  <si>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</si>
  <si>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</si>
  <si>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</si>
  <si>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</si>
  <si>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</si>
  <si>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</si>
  <si>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</si>
  <si>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</si>
  <si>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</si>
  <si>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</si>
  <si>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</si>
  <si>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</si>
  <si>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</si>
  <si>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</si>
  <si>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</si>
  <si>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</si>
  <si>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</si>
  <si>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</si>
  <si>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</si>
  <si>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</si>
  <si>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</si>
  <si>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</si>
  <si>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</si>
  <si>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</si>
  <si>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</si>
  <si>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</si>
  <si>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</si>
  <si>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</si>
  <si>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</si>
  <si>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</si>
  <si>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</si>
  <si>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</si>
  <si>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</si>
  <si>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</si>
  <si>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</si>
  <si>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</si>
  <si>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</si>
  <si>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</si>
  <si>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</si>
  <si>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</si>
  <si>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</si>
  <si>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</si>
  <si>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</si>
  <si>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</si>
  <si>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</si>
  <si>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</si>
  <si>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</si>
  <si>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</si>
  <si>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</si>
  <si>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</si>
  <si>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</si>
  <si>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</si>
  <si>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</si>
  <si>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</si>
  <si>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</si>
  <si>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</si>
  <si>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</si>
  <si>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</si>
  <si>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</si>
  <si>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</si>
  <si>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</si>
  <si>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</si>
  <si>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</si>
  <si>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</si>
  <si>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</si>
  <si>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</si>
  <si>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</si>
  <si>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</si>
  <si>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</si>
  <si>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</si>
  <si>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</si>
  <si>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</si>
  <si>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</si>
  <si>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</si>
  <si>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</si>
  <si>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</si>
  <si>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</si>
  <si>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</si>
  <si>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</si>
  <si>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</si>
  <si>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</si>
  <si>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</si>
  <si>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</si>
  <si>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</si>
  <si>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</si>
  <si>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</si>
  <si>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</si>
  <si>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</si>
  <si>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</si>
  <si>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</si>
  <si>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</si>
  <si>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</si>
  <si>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</si>
  <si>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</si>
  <si>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</si>
  <si>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</si>
  <si>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</si>
  <si>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</si>
  <si>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</si>
  <si>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</si>
  <si>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</si>
  <si>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</si>
  <si>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</si>
  <si>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</si>
  <si>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</si>
  <si>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</si>
  <si>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</si>
  <si>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</si>
  <si>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</si>
  <si>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</si>
  <si>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</si>
  <si>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</si>
  <si>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</si>
  <si>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</si>
  <si>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</si>
  <si>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</si>
  <si>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</si>
  <si>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</si>
  <si>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</si>
  <si>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</si>
  <si>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</si>
  <si>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</si>
  <si>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</si>
  <si>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</si>
  <si>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</si>
  <si>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</si>
  <si>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</si>
  <si>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</si>
  <si>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</si>
  <si>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</si>
  <si>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</si>
  <si>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</si>
  <si>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</si>
  <si>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</si>
  <si>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</si>
  <si>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</si>
  <si>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</si>
  <si>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</si>
  <si>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</si>
  <si>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</si>
  <si>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</si>
  <si>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</si>
  <si>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</si>
  <si>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</si>
  <si>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</si>
  <si>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</si>
  <si>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</si>
  <si>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</si>
  <si>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</si>
  <si>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</si>
  <si>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</si>
  <si>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</si>
  <si>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</si>
  <si>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</si>
  <si>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</si>
  <si>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</si>
  <si>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</si>
  <si>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</si>
  <si>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</si>
  <si>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</si>
  <si>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</si>
  <si>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</si>
  <si>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</si>
  <si>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</si>
  <si>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</si>
  <si>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</si>
  <si>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</si>
  <si>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</si>
  <si>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</si>
  <si>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</si>
  <si>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</si>
  <si>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</si>
  <si>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</si>
  <si>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</si>
  <si>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</si>
  <si>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</si>
  <si>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</si>
  <si>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</si>
  <si>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</si>
  <si>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</si>
  <si>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</si>
  <si>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</si>
  <si>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</si>
  <si>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</si>
  <si>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</si>
  <si>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</si>
  <si>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</si>
  <si>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</si>
  <si>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</si>
  <si>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</si>
  <si>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</si>
  <si>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</si>
  <si>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</si>
  <si>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</si>
  <si>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</si>
  <si>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</si>
  <si>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</si>
  <si>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</si>
  <si>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</si>
  <si>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</si>
  <si>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</si>
  <si>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</si>
  <si>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</si>
  <si>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</si>
  <si>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</si>
  <si>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</si>
  <si>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</si>
  <si>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</si>
  <si>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</si>
  <si>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</si>
  <si>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</si>
  <si>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</si>
  <si>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</si>
  <si>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</si>
  <si>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</si>
  <si>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</si>
  <si>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</si>
  <si>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</si>
  <si>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</si>
  <si>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</si>
  <si>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</si>
  <si>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</si>
  <si>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</si>
  <si>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</si>
  <si>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</si>
  <si>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</si>
  <si>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</si>
  <si>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</si>
  <si>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</si>
  <si>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</si>
  <si>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</si>
  <si>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</si>
  <si>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</si>
  <si>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</si>
  <si>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</si>
  <si>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</si>
  <si>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</si>
  <si>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</si>
  <si>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</si>
  <si>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</si>
  <si>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</si>
  <si>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</si>
  <si>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</si>
  <si>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</si>
  <si>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</si>
  <si>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</si>
  <si>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</si>
  <si>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</si>
  <si>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</si>
  <si>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</si>
  <si>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</si>
  <si>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</si>
  <si>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</si>
  <si>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</si>
  <si>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</si>
  <si>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</si>
  <si>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</si>
  <si>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</si>
  <si>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</si>
  <si>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</si>
  <si>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</si>
  <si>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</si>
  <si>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</si>
  <si>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</si>
  <si>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</si>
  <si>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</si>
  <si>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</si>
  <si>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</si>
  <si>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</si>
  <si>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</si>
  <si>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</si>
  <si>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</si>
  <si>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</si>
  <si>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</si>
  <si>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</si>
  <si>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</si>
  <si>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</si>
  <si>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</si>
  <si>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</si>
  <si>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</si>
  <si>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</si>
  <si>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</si>
  <si>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</si>
  <si>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</si>
  <si>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</si>
  <si>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</si>
  <si>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</si>
  <si>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</si>
  <si>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</si>
  <si>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</si>
  <si>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</si>
  <si>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</si>
  <si>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</si>
  <si>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</si>
  <si>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</si>
  <si>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</si>
  <si>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</si>
  <si>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</si>
  <si>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</si>
  <si>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</si>
  <si>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</si>
  <si>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</si>
  <si>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</si>
  <si>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</si>
  <si>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</si>
  <si>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</si>
  <si>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</si>
  <si>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</si>
  <si>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</si>
  <si>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</si>
  <si>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</si>
  <si>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</si>
  <si>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</si>
  <si>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</si>
  <si>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</si>
  <si>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</si>
  <si>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</si>
  <si>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</si>
  <si>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</si>
  <si>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</si>
  <si>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</si>
  <si>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</si>
  <si>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</si>
  <si>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</si>
  <si>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</si>
  <si>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</si>
  <si>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</si>
  <si>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</si>
  <si>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</si>
  <si>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</si>
  <si>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</si>
  <si>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</si>
  <si>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</si>
  <si>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</si>
  <si>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</si>
  <si>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</si>
  <si>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</si>
  <si>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</si>
  <si>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</si>
  <si>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</si>
  <si>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</si>
  <si>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</si>
  <si>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</si>
  <si>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</si>
  <si>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</si>
  <si>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</si>
  <si>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</si>
  <si>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</si>
  <si>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</si>
  <si>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</si>
  <si>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</si>
  <si>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</si>
  <si>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</si>
  <si>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</si>
  <si>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</si>
  <si>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</si>
  <si>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</si>
  <si>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</si>
  <si>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</si>
  <si>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</si>
  <si>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</si>
  <si>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</si>
  <si>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</si>
  <si>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</si>
  <si>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</si>
  <si>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</si>
  <si>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</si>
  <si>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</si>
  <si>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</si>
  <si>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</si>
  <si>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</si>
  <si>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</si>
  <si>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</si>
  <si>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</si>
  <si>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</si>
  <si>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</si>
  <si>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</si>
  <si>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</si>
  <si>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</si>
  <si>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</si>
  <si>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</si>
  <si>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</si>
  <si>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</si>
  <si>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</si>
  <si>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</si>
  <si>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</si>
  <si>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</si>
  <si>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</si>
  <si>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</si>
  <si>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</si>
  <si>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</si>
  <si>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</si>
  <si>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</si>
  <si>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</si>
  <si>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</si>
  <si>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</si>
  <si>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</si>
  <si>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</si>
  <si>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</si>
  <si>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</si>
  <si>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</si>
  <si>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</si>
  <si>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</si>
  <si>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</si>
  <si>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</si>
  <si>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</si>
  <si>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</si>
  <si>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</si>
  <si>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</si>
  <si>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</si>
  <si>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</si>
  <si>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</si>
  <si>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</si>
  <si>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</si>
  <si>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</si>
  <si>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</si>
  <si>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</si>
  <si>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</si>
  <si>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</si>
  <si>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</si>
  <si>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</si>
  <si>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</si>
  <si>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</si>
  <si>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</si>
  <si>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</si>
  <si>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</si>
  <si>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</si>
  <si>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</si>
  <si>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</si>
  <si>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</si>
  <si>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</si>
  <si>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</si>
  <si>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</si>
  <si>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</si>
  <si>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</si>
  <si>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</si>
  <si>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</si>
  <si>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</si>
  <si>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</si>
  <si>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</si>
  <si>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</si>
  <si>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</si>
  <si>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</si>
  <si>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</si>
  <si>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</si>
  <si>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</si>
  <si>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</si>
  <si>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</si>
  <si>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</si>
  <si>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</si>
  <si>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</si>
  <si>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</si>
  <si>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</si>
  <si>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</si>
  <si>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</si>
  <si>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</si>
  <si>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</si>
  <si>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</si>
  <si>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</si>
  <si>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</si>
  <si>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</si>
  <si>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</si>
  <si>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</si>
  <si>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</si>
  <si>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</si>
  <si>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</si>
  <si>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</si>
  <si>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</si>
  <si>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</si>
  <si>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</si>
  <si>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</si>
  <si>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</si>
  <si>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</si>
  <si>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</si>
  <si>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</si>
  <si>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</si>
  <si>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</si>
  <si>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</si>
  <si>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</si>
  <si>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</si>
  <si>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</si>
  <si>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</si>
  <si>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</si>
  <si>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</si>
  <si>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</si>
  <si>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</si>
  <si>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</si>
  <si>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</si>
  <si>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</si>
  <si>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</si>
  <si>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</si>
  <si>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</si>
  <si>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</si>
  <si>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</si>
  <si>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</si>
  <si>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</si>
  <si>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</si>
  <si>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</si>
  <si>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</si>
  <si>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</si>
  <si>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</si>
  <si>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</si>
  <si>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</si>
  <si>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</si>
  <si>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</si>
  <si>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</si>
  <si>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</si>
  <si>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</si>
  <si>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</si>
  <si>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</si>
  <si>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</si>
  <si>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</si>
  <si>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</si>
  <si>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</si>
  <si>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</si>
  <si>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</si>
  <si>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</si>
  <si>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</si>
  <si>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</si>
  <si>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</si>
  <si>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</si>
  <si>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</si>
  <si>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</si>
  <si>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</si>
  <si>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</si>
  <si>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</si>
  <si>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</si>
  <si>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</si>
  <si>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</si>
  <si>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</si>
  <si>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</si>
  <si>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</si>
  <si>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</si>
  <si>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</si>
  <si>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</si>
  <si>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</si>
  <si>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</si>
  <si>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</si>
  <si>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</si>
  <si>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</si>
  <si>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</si>
  <si>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</si>
  <si>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</si>
  <si>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</si>
  <si>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</si>
  <si>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</si>
  <si>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</si>
  <si>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</si>
  <si>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</si>
  <si>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</si>
  <si>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</si>
  <si>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</si>
  <si>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</si>
  <si>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</si>
  <si>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</si>
  <si>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</si>
  <si>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</si>
  <si>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</si>
  <si>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</si>
  <si>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</si>
  <si>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</si>
  <si>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</si>
  <si>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</si>
  <si>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</si>
  <si>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</si>
  <si>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</si>
  <si>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</si>
  <si>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</si>
  <si>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</si>
  <si>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</si>
  <si>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</si>
  <si>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</si>
  <si>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</si>
  <si>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</si>
  <si>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</si>
  <si>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</si>
  <si>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</si>
  <si>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</si>
  <si>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</si>
  <si>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</si>
  <si>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</si>
  <si>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</si>
  <si>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</si>
  <si>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</si>
  <si>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</si>
  <si>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</si>
  <si>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</si>
  <si>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</si>
  <si>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</si>
  <si>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</si>
  <si>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</si>
  <si>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</si>
  <si>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</si>
  <si>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</si>
  <si>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</si>
  <si>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</si>
  <si>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</si>
  <si>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</si>
  <si>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</si>
  <si>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</si>
  <si>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</si>
  <si>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</si>
  <si>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</si>
  <si>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</si>
  <si>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</si>
  <si>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</si>
  <si>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</si>
  <si>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</si>
  <si>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</si>
  <si>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</si>
  <si>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</si>
  <si>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</si>
  <si>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</si>
  <si>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</si>
  <si>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</si>
  <si>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</si>
  <si>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</si>
  <si>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</si>
  <si>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</si>
  <si>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</si>
  <si>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</si>
  <si>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</si>
  <si>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</si>
  <si>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</si>
  <si>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</si>
  <si>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</si>
  <si>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</si>
  <si>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</si>
  <si>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</si>
  <si>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</si>
  <si>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</si>
  <si>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</si>
  <si>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</si>
  <si>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</si>
  <si>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</si>
  <si>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</si>
  <si>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</si>
  <si>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</si>
  <si>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</si>
  <si>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</si>
  <si>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</si>
  <si>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</si>
  <si>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</si>
  <si>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</si>
  <si>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</si>
  <si>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</si>
  <si>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</si>
  <si>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</si>
  <si>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</si>
  <si>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</si>
  <si>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</si>
  <si>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</si>
  <si>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</si>
  <si>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</si>
  <si>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</si>
  <si>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</si>
  <si>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</si>
  <si>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</si>
  <si>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</si>
  <si>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</si>
  <si>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</si>
  <si>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</si>
  <si>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</si>
  <si>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</si>
  <si>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</si>
  <si>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</si>
  <si>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</si>
  <si>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</si>
  <si>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</si>
  <si>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</si>
  <si>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</si>
  <si>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</si>
  <si>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</si>
  <si>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</si>
  <si>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</si>
  <si>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</si>
  <si>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</si>
  <si>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</si>
  <si>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</si>
  <si>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</si>
  <si>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</si>
  <si>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</si>
  <si>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</si>
  <si>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</si>
  <si>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</si>
  <si>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</si>
  <si>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</si>
  <si>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</si>
  <si>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</si>
  <si>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</si>
  <si>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</si>
  <si>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</si>
  <si>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</si>
  <si>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</si>
  <si>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</si>
  <si>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</si>
  <si>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</si>
  <si>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</si>
  <si>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</si>
  <si>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</si>
  <si>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</si>
  <si>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</si>
  <si>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</si>
  <si>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</si>
  <si>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</si>
  <si>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</si>
  <si>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</si>
  <si>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</si>
  <si>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</si>
  <si>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</si>
  <si>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</si>
  <si>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</si>
  <si>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</si>
  <si>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</si>
  <si>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</si>
  <si>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</si>
  <si>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</si>
  <si>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</si>
  <si>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</si>
  <si>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</si>
  <si>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</si>
  <si>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</si>
  <si>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</si>
  <si>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</si>
  <si>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</si>
  <si>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</si>
  <si>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</si>
  <si>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</si>
  <si>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</si>
  <si>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</si>
  <si>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</si>
  <si>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</si>
  <si>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</si>
  <si>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</si>
  <si>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</si>
  <si>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</si>
  <si>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</si>
  <si>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</si>
  <si>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</si>
  <si>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</si>
  <si>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</si>
  <si>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</si>
  <si>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</si>
  <si>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</si>
  <si>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</si>
  <si>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</si>
  <si>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</si>
  <si>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</si>
  <si>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</si>
  <si>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</si>
  <si>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</si>
  <si>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</si>
  <si>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</si>
  <si>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</si>
  <si>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</si>
  <si>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</si>
  <si>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</si>
  <si>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</si>
  <si>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</si>
  <si>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</si>
  <si>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</si>
  <si>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</si>
  <si>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</si>
  <si>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</si>
  <si>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</si>
  <si>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</si>
  <si>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</si>
  <si>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</si>
  <si>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</si>
  <si>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</si>
  <si>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</si>
  <si>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</si>
  <si>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</si>
  <si>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</si>
  <si>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</si>
  <si>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</si>
  <si>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</si>
  <si>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</si>
  <si>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</si>
  <si>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</si>
  <si>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</si>
  <si>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</si>
  <si>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</si>
  <si>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</si>
  <si>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</si>
  <si>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</si>
  <si>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</si>
  <si>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</si>
  <si>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</si>
  <si>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</si>
  <si>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</si>
  <si>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</si>
  <si>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</si>
  <si>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</si>
  <si>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</si>
  <si>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</si>
  <si>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</si>
  <si>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</si>
  <si>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</si>
  <si>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</si>
  <si>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</si>
  <si>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</si>
  <si>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</si>
  <si>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</si>
  <si>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</si>
  <si>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</si>
  <si>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</si>
  <si>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</si>
  <si>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</si>
  <si>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</si>
  <si>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</si>
  <si>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</si>
  <si>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</si>
  <si>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</si>
  <si>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</si>
  <si>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</si>
  <si>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</si>
  <si>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</si>
  <si>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</si>
  <si>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</si>
  <si>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</si>
  <si>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</si>
  <si>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</si>
  <si>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</si>
  <si>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</si>
  <si>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</si>
  <si>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</si>
  <si>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</si>
  <si>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</si>
  <si>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</si>
  <si>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</si>
  <si>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</si>
  <si>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</si>
  <si>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</si>
  <si>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</si>
  <si>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</si>
  <si>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</si>
  <si>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</si>
  <si>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</si>
  <si>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</si>
  <si>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</si>
  <si>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</si>
  <si>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</si>
  <si>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</si>
  <si>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</si>
  <si>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</si>
  <si>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</si>
  <si>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</si>
  <si>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</si>
  <si>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</si>
  <si>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</si>
  <si>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</si>
  <si>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</si>
  <si>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</si>
  <si>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</si>
  <si>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</si>
  <si>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</si>
  <si>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</si>
  <si>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</si>
  <si>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</si>
  <si>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</si>
  <si>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</si>
  <si>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</si>
  <si>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</si>
  <si>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</si>
  <si>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</si>
  <si>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</si>
  <si>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</si>
  <si>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</si>
  <si>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</si>
  <si>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</si>
  <si>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</si>
  <si>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</si>
  <si>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</si>
  <si>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</si>
  <si>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</si>
  <si>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</si>
  <si>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</si>
  <si>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</si>
  <si>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</si>
  <si>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</si>
  <si>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</si>
  <si>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</si>
  <si>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</si>
  <si>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</si>
  <si>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</si>
  <si>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</si>
  <si>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</si>
  <si>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</si>
  <si>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</si>
  <si>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</si>
  <si>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</si>
  <si>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</si>
  <si>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</si>
  <si>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</si>
  <si>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</si>
  <si>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</si>
  <si>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</si>
  <si>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</si>
  <si>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</si>
  <si>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</si>
  <si>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</si>
  <si>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</si>
  <si>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</si>
  <si>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</si>
  <si>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</si>
  <si>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</si>
  <si>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</si>
  <si>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</si>
  <si>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</si>
  <si>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</si>
  <si>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</si>
  <si>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</si>
  <si>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</si>
  <si>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</si>
  <si>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</si>
  <si>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</si>
  <si>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</si>
  <si>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</si>
  <si>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</si>
  <si>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</si>
  <si>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</si>
  <si>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</si>
  <si>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</si>
  <si>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</si>
  <si>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</si>
  <si>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</si>
  <si>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</si>
  <si>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</si>
  <si>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</si>
  <si>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</si>
  <si>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</si>
  <si>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</si>
  <si>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</si>
  <si>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</si>
  <si>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</si>
  <si>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</si>
  <si>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</si>
  <si>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</si>
  <si>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</si>
  <si>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</si>
  <si>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</si>
  <si>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</si>
  <si>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</si>
  <si>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</si>
  <si>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</si>
  <si>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</si>
  <si>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</si>
  <si>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</si>
  <si>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</si>
  <si>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</si>
  <si>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</si>
  <si>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</si>
  <si>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</si>
  <si>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</si>
  <si>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</si>
  <si>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</si>
  <si>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</si>
  <si>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</si>
  <si>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</si>
  <si>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</si>
  <si>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</si>
  <si>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</si>
  <si>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</si>
  <si>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</si>
  <si>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</si>
  <si>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</si>
  <si>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</si>
  <si>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</si>
  <si>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</si>
  <si>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</si>
  <si>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</si>
  <si>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</si>
  <si>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</si>
  <si>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</si>
  <si>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</si>
  <si>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</si>
  <si>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</si>
  <si>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</si>
  <si>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</si>
  <si>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</si>
  <si>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</si>
  <si>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</si>
  <si>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</si>
  <si>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</si>
  <si>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</si>
  <si>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</si>
  <si>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</si>
  <si>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</si>
  <si>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</si>
  <si>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</si>
  <si>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</si>
  <si>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</si>
  <si>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</si>
  <si>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</si>
  <si>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</si>
  <si>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</si>
  <si>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</si>
  <si>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</si>
  <si>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</si>
  <si>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</si>
  <si>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</si>
  <si>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</si>
  <si>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</si>
  <si>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</si>
  <si>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</si>
  <si>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</si>
  <si>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</si>
  <si>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</si>
  <si>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</si>
  <si>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</si>
  <si>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</si>
  <si>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</si>
  <si>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</si>
  <si>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</si>
  <si>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</si>
  <si>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</si>
  <si>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</si>
  <si>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</si>
  <si>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</si>
  <si>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</si>
  <si>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</si>
  <si>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</si>
  <si>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</si>
  <si>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</si>
  <si>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</si>
  <si>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</si>
  <si>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</si>
  <si>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</si>
  <si>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</si>
  <si>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</si>
  <si>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</si>
  <si>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</si>
  <si>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</si>
  <si>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</si>
  <si>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</si>
  <si>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</si>
  <si>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</si>
  <si>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</si>
  <si>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</si>
  <si>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</si>
  <si>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</si>
  <si>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</si>
  <si>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</si>
  <si>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</si>
  <si>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</si>
  <si>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</si>
  <si>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</si>
  <si>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</si>
  <si>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</si>
  <si>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</si>
  <si>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</si>
  <si>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</si>
  <si>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</si>
  <si>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</si>
  <si>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</si>
  <si>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</si>
  <si>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</si>
  <si>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</si>
  <si>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</si>
  <si>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</si>
  <si>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</si>
  <si>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</si>
  <si>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</si>
  <si>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</si>
  <si>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</si>
  <si>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</si>
  <si>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</si>
  <si>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</si>
  <si>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</si>
  <si>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</si>
  <si>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</si>
  <si>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</si>
  <si>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</si>
  <si>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</si>
  <si>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</si>
  <si>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</si>
  <si>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</si>
  <si>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</si>
  <si>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</si>
  <si>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</si>
  <si>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</si>
  <si>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</si>
  <si>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</si>
  <si>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</si>
  <si>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</si>
  <si>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</si>
  <si>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</si>
  <si>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</si>
  <si>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</si>
  <si>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</si>
  <si>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</si>
  <si>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</si>
  <si>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</si>
  <si>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</si>
  <si>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</si>
  <si>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</si>
  <si>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</si>
  <si>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</si>
  <si>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</si>
  <si>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</si>
  <si>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</si>
  <si>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</si>
  <si>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</si>
  <si>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</si>
  <si>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</si>
  <si>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</si>
  <si>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</si>
  <si>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</si>
  <si>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</si>
  <si>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</si>
  <si>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</si>
  <si>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</si>
  <si>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</si>
  <si>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</si>
  <si>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</si>
  <si>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</si>
  <si>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</si>
  <si>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</si>
  <si>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</si>
  <si>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</si>
  <si>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</si>
  <si>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</si>
  <si>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</si>
  <si>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</si>
  <si>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</si>
  <si>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</si>
  <si>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</si>
  <si>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</si>
  <si>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</si>
  <si>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</si>
  <si>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</si>
  <si>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</si>
  <si>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</si>
  <si>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</si>
  <si>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</si>
  <si>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</si>
  <si>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</si>
  <si>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</si>
  <si>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</si>
  <si>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</si>
  <si>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</si>
  <si>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</si>
  <si>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</si>
  <si>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</si>
  <si>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</si>
  <si>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</si>
  <si>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</si>
  <si>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</si>
  <si>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</si>
  <si>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</si>
  <si>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</si>
  <si>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</si>
  <si>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</si>
  <si>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</si>
  <si>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</si>
  <si>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</si>
  <si>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</si>
  <si>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</si>
  <si>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</si>
  <si>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</si>
  <si>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</si>
  <si>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</si>
  <si>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</si>
  <si>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</si>
  <si>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</si>
  <si>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</si>
  <si>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</si>
  <si>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</si>
  <si>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</si>
  <si>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</si>
  <si>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</si>
  <si>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</si>
  <si>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</si>
  <si>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</si>
  <si>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</si>
  <si>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</si>
  <si>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</si>
  <si>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</si>
  <si>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</si>
  <si>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</si>
  <si>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</si>
  <si>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</si>
  <si>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</si>
  <si>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</si>
  <si>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</si>
  <si>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</si>
  <si>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</si>
  <si>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</si>
  <si>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</si>
  <si>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</si>
  <si>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</si>
  <si>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</si>
  <si>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</si>
  <si>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</si>
  <si>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</si>
  <si>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</si>
  <si>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</si>
  <si>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</si>
  <si>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</si>
  <si>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</si>
  <si>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</si>
  <si>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</si>
  <si>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</si>
  <si>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</si>
  <si>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</si>
  <si>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</si>
  <si>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</si>
  <si>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</si>
  <si>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</si>
  <si>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</si>
  <si>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</si>
  <si>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</si>
  <si>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</si>
  <si>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</si>
  <si>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</si>
  <si>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</si>
  <si>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</si>
  <si>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</si>
  <si>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</si>
  <si>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</si>
  <si>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</si>
  <si>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</si>
  <si>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</si>
  <si>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</si>
  <si>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</si>
  <si>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</si>
  <si>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</si>
  <si>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</si>
  <si>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</si>
  <si>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</si>
  <si>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</si>
  <si>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</si>
  <si>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</si>
  <si>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</si>
  <si>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</si>
  <si>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</si>
  <si>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</si>
  <si>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</si>
  <si>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</si>
  <si>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</si>
  <si>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</si>
  <si>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</si>
  <si>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</si>
  <si>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</si>
  <si>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</si>
  <si>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</si>
  <si>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</si>
  <si>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</si>
  <si>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</si>
  <si>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</si>
  <si>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</si>
  <si>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</si>
  <si>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</si>
  <si>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</si>
  <si>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</si>
  <si>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</si>
  <si>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</si>
  <si>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</si>
  <si>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</si>
  <si>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</si>
  <si>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</si>
  <si>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</si>
  <si>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</si>
  <si>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</si>
  <si>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</si>
  <si>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</si>
  <si>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</si>
  <si>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</si>
  <si>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</si>
  <si>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</si>
  <si>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</si>
  <si>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</si>
  <si>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</si>
  <si>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</si>
  <si>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</si>
  <si>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</si>
  <si>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</si>
  <si>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</si>
  <si>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</si>
  <si>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</si>
  <si>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</si>
  <si>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</si>
  <si>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</si>
  <si>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</si>
  <si>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</si>
  <si>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</si>
  <si>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</si>
  <si>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</si>
  <si>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</si>
  <si>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</si>
  <si>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</si>
  <si>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</si>
  <si>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</si>
  <si>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</si>
  <si>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</si>
  <si>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</si>
  <si>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</si>
  <si>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</si>
  <si>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</si>
  <si>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</si>
  <si>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</si>
  <si>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</si>
  <si>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</si>
  <si>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</si>
  <si>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</si>
  <si>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</si>
  <si>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</si>
  <si>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</si>
  <si>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</si>
  <si>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</si>
  <si>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</si>
  <si>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</si>
  <si>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</si>
  <si>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</si>
  <si>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</si>
  <si>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</si>
  <si>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</si>
  <si>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</si>
  <si>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</si>
  <si>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</si>
  <si>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</si>
  <si>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</si>
  <si>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</si>
  <si>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</si>
  <si>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</si>
  <si>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</si>
  <si>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</si>
  <si>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</si>
  <si>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</si>
  <si>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</si>
  <si>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</si>
  <si>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</si>
  <si>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</si>
  <si>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</si>
  <si>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</si>
  <si>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</si>
  <si>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</si>
  <si>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</si>
  <si>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</si>
  <si>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</si>
  <si>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</si>
  <si>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</si>
  <si>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</si>
  <si>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</si>
  <si>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</si>
  <si>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</si>
  <si>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</si>
  <si>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</si>
  <si>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</si>
  <si>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</si>
  <si>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</si>
  <si>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</si>
  <si>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</si>
  <si>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</si>
  <si>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</si>
  <si>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</si>
  <si>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</si>
  <si>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</si>
  <si>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</si>
  <si>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</si>
  <si>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</si>
  <si>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</si>
  <si>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</si>
  <si>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</si>
  <si>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</si>
  <si>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</si>
  <si>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</si>
  <si>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</si>
  <si>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</si>
  <si>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</si>
  <si>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</si>
  <si>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</si>
  <si>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</si>
  <si>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</si>
  <si>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</si>
  <si>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</si>
  <si>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</si>
  <si>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</si>
  <si>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</si>
  <si>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</si>
  <si>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</si>
  <si>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</si>
  <si>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</si>
  <si>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</si>
  <si>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</si>
  <si>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</si>
  <si>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</si>
  <si>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</si>
  <si>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</si>
  <si>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</si>
  <si>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</si>
  <si>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</si>
  <si>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</si>
  <si>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</si>
  <si>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</si>
  <si>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</si>
  <si>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</si>
  <si>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</si>
  <si>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</si>
  <si>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</si>
  <si>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</si>
  <si>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</si>
  <si>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</si>
  <si>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</si>
  <si>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</si>
  <si>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</si>
  <si>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</si>
  <si>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</si>
  <si>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</si>
  <si>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</si>
  <si>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</si>
  <si>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</si>
  <si>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</si>
  <si>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</si>
  <si>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</si>
  <si>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</si>
  <si>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</si>
  <si>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</si>
  <si>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</si>
  <si>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</si>
  <si>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</si>
  <si>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</si>
  <si>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</si>
  <si>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</si>
  <si>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</si>
  <si>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</si>
  <si>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</si>
  <si>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</si>
  <si>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</si>
  <si>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</si>
  <si>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</si>
  <si>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</si>
  <si>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</si>
  <si>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</si>
  <si>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</si>
  <si>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</si>
  <si>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</si>
  <si>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</si>
  <si>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</si>
  <si>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</si>
  <si>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</si>
  <si>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</si>
  <si>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</si>
  <si>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</si>
  <si>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</si>
  <si>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</si>
  <si>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</si>
  <si>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</si>
  <si>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</si>
  <si>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</si>
  <si>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</si>
  <si>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</si>
  <si>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</si>
  <si>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</si>
  <si>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</si>
  <si>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</si>
  <si>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</si>
  <si>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</si>
  <si>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</si>
  <si>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</si>
  <si>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</si>
  <si>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</si>
  <si>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</si>
  <si>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</si>
  <si>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</si>
  <si>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</si>
  <si>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</si>
  <si>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</si>
  <si>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</si>
  <si>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</si>
  <si>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</si>
  <si>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</si>
  <si>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</si>
  <si>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</si>
  <si>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</si>
  <si>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</si>
  <si>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</si>
  <si>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</si>
  <si>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</si>
  <si>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</si>
  <si>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</si>
  <si>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</si>
  <si>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</si>
  <si>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</si>
  <si>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</si>
  <si>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</si>
  <si>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</si>
  <si>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</si>
  <si>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</si>
  <si>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</si>
  <si>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</si>
  <si>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</si>
  <si>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</si>
  <si>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</si>
  <si>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</si>
  <si>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</si>
  <si>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</si>
  <si>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</si>
  <si>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</si>
  <si>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</si>
  <si>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</si>
  <si>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</si>
  <si>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</si>
  <si>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</si>
  <si>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</si>
  <si>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</si>
  <si>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</si>
  <si>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</si>
  <si>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</si>
  <si>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</si>
  <si>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</si>
  <si>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</si>
  <si>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</si>
  <si>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</si>
  <si>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</si>
  <si>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</si>
  <si>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</si>
  <si>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</si>
  <si>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</si>
  <si>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</si>
  <si>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</si>
  <si>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</si>
  <si>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</si>
  <si>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</si>
  <si>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</si>
  <si>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</si>
  <si>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</si>
  <si>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</si>
  <si>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</si>
  <si>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</si>
  <si>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</si>
  <si>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</si>
  <si>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</si>
  <si>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</si>
  <si>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</si>
  <si>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</si>
  <si>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</si>
  <si>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</si>
  <si>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</si>
  <si>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</si>
  <si>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</si>
  <si>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</si>
  <si>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</si>
  <si>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</si>
  <si>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</si>
  <si>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</si>
  <si>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</si>
  <si>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</si>
  <si>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</si>
  <si>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</si>
  <si>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</si>
  <si>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</si>
  <si>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</si>
  <si>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</si>
  <si>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</si>
  <si>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</si>
  <si>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</si>
  <si>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</si>
  <si>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</si>
  <si>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</si>
  <si>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</si>
  <si>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</si>
  <si>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</si>
  <si>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</si>
  <si>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</si>
  <si>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</si>
  <si>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</si>
  <si>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</si>
  <si>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</si>
  <si>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</si>
  <si>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</si>
  <si>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</si>
  <si>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</si>
  <si>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</si>
  <si>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</si>
  <si>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</si>
  <si>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</si>
  <si>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</si>
  <si>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</si>
  <si>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</si>
  <si>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</si>
  <si>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</si>
  <si>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</si>
  <si>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</si>
  <si>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</si>
  <si>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</si>
  <si>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</si>
  <si>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</si>
  <si>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</si>
  <si>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</si>
  <si>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</si>
  <si>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</si>
  <si>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</si>
  <si>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</si>
  <si>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</si>
  <si>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</si>
  <si>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</si>
  <si>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</si>
  <si>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</si>
  <si>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</si>
  <si>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</si>
  <si>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</si>
  <si>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</si>
  <si>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</si>
  <si>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</si>
  <si>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</si>
  <si>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</si>
  <si>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</si>
  <si>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</si>
  <si>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</si>
  <si>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</si>
  <si>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</si>
  <si>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</si>
  <si>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</si>
  <si>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</si>
  <si>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</si>
  <si>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</si>
  <si>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</si>
  <si>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</si>
  <si>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</si>
  <si>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</si>
  <si>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</si>
  <si>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</si>
  <si>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</si>
  <si>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</si>
  <si>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</si>
  <si>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</si>
  <si>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</si>
  <si>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</si>
  <si>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</si>
  <si>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</si>
  <si>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</si>
  <si>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</si>
  <si>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</si>
  <si>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</si>
  <si>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</si>
  <si>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</si>
  <si>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</si>
  <si>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</si>
  <si>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</si>
  <si>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</si>
  <si>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</si>
  <si>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</si>
  <si>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</si>
  <si>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</si>
  <si>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</si>
  <si>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</si>
  <si>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</si>
  <si>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</si>
  <si>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</si>
  <si>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</si>
  <si>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</si>
  <si>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</si>
  <si>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</si>
  <si>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</si>
  <si>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</si>
  <si>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</si>
  <si>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</si>
  <si>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</si>
  <si>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</si>
  <si>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</si>
  <si>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</si>
  <si>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</si>
  <si>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</si>
  <si>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</si>
  <si>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</si>
  <si>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</si>
  <si>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</si>
  <si>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</si>
  <si>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</si>
  <si>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</si>
  <si>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</si>
  <si>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</si>
  <si>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</si>
  <si>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</si>
  <si>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</si>
  <si>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</si>
  <si>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</si>
  <si>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</si>
  <si>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</si>
  <si>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</si>
  <si>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</si>
  <si>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</si>
  <si>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</si>
  <si>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</si>
  <si>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</si>
  <si>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</si>
  <si>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</si>
  <si>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</si>
  <si>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</si>
  <si>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</si>
  <si>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</si>
  <si>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</si>
  <si>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</si>
  <si>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</si>
  <si>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</si>
  <si>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</si>
  <si>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</si>
  <si>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</si>
  <si>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</si>
  <si>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</si>
  <si>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</si>
  <si>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</si>
  <si>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</si>
  <si>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</si>
  <si>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</si>
  <si>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</si>
  <si>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</si>
  <si>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</si>
  <si>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</si>
  <si>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</si>
  <si>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</si>
  <si>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</si>
  <si>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</si>
  <si>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</si>
  <si>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</si>
  <si>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</si>
  <si>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</si>
  <si>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</si>
  <si>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</si>
  <si>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</si>
  <si>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</si>
  <si>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</si>
  <si>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</si>
  <si>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</si>
  <si>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</si>
  <si>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</si>
  <si>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</si>
  <si>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</si>
  <si>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</si>
  <si>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</si>
  <si>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</si>
  <si>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</si>
  <si>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</si>
  <si>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</si>
  <si>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</si>
  <si>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</si>
  <si>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</si>
  <si>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</si>
  <si>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</si>
  <si>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</si>
  <si>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</si>
  <si>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</si>
  <si>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</si>
  <si>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</si>
  <si>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</si>
  <si>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</si>
  <si>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</si>
  <si>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</si>
  <si>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</si>
  <si>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</si>
  <si>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</si>
  <si>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</si>
  <si>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</si>
  <si>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</si>
  <si>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</si>
  <si>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</si>
  <si>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</si>
  <si>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</si>
  <si>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</si>
  <si>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</si>
  <si>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</si>
  <si>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</si>
  <si>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</si>
  <si>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</si>
  <si>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</si>
  <si>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</si>
  <si>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</si>
  <si>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</si>
  <si>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</si>
  <si>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</si>
  <si>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</si>
  <si>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</si>
  <si>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</si>
  <si>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</si>
  <si>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</si>
  <si>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</si>
  <si>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</si>
  <si>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</si>
  <si>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</si>
  <si>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</si>
  <si>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</si>
  <si>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</si>
  <si>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</si>
  <si>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</si>
  <si>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</si>
  <si>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</si>
  <si>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</si>
  <si>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</si>
  <si>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</si>
  <si>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</si>
  <si>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</si>
  <si>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</si>
  <si>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</si>
  <si>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</si>
  <si>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</si>
  <si>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</si>
  <si>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</si>
  <si>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</si>
  <si>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</si>
  <si>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</si>
  <si>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</si>
  <si>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</si>
  <si>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</si>
  <si>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</si>
  <si>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</si>
  <si>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</si>
  <si>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</si>
  <si>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</si>
  <si>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</si>
  <si>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</si>
  <si>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</si>
  <si>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</si>
  <si>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</si>
  <si>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</si>
  <si>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</si>
  <si>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</si>
  <si>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</si>
  <si>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</si>
  <si>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</si>
  <si>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</si>
  <si>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</si>
  <si>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</si>
  <si>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</si>
  <si>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</si>
  <si>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</si>
  <si>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</si>
  <si>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</si>
  <si>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</si>
  <si>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</si>
  <si>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</si>
  <si>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</si>
  <si>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</si>
  <si>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</si>
  <si>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</si>
  <si>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</si>
  <si>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</si>
  <si>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</si>
  <si>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</si>
  <si>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</si>
  <si>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</si>
  <si>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</si>
  <si>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</si>
  <si>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</si>
  <si>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</si>
  <si>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</si>
  <si>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</si>
  <si>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</si>
  <si>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</si>
  <si>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</si>
  <si>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</si>
  <si>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</si>
  <si>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</si>
  <si>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</si>
  <si>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</si>
  <si>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</si>
  <si>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</si>
  <si>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</si>
  <si>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</si>
  <si>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</si>
  <si>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</si>
  <si>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</si>
  <si>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</si>
  <si>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</si>
  <si>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</si>
  <si>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</si>
  <si>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</si>
  <si>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</si>
  <si>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</si>
  <si>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</si>
  <si>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</si>
  <si>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</si>
  <si>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</si>
  <si>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</si>
  <si>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</si>
  <si>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</si>
  <si>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</si>
  <si>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</si>
  <si>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</si>
  <si>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</si>
  <si>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</si>
  <si>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</si>
  <si>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</si>
  <si>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</si>
  <si>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</si>
  <si>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</si>
  <si>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</si>
  <si>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</si>
  <si>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</si>
  <si>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</si>
  <si>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</si>
  <si>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</si>
  <si>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</si>
  <si>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</si>
  <si>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</si>
  <si>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</si>
  <si>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</si>
  <si>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</si>
  <si>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</si>
  <si>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</si>
  <si>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</si>
  <si>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</si>
  <si>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</si>
  <si>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</si>
  <si>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</si>
  <si>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</si>
  <si>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</si>
  <si>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</si>
  <si>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</si>
  <si>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</si>
  <si>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</si>
  <si>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</si>
  <si>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</si>
  <si>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</si>
  <si>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</si>
  <si>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</si>
  <si>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</si>
  <si>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</si>
  <si>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</si>
  <si>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</si>
  <si>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</si>
  <si>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</si>
  <si>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</si>
  <si>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</si>
  <si>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</si>
  <si>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</si>
  <si>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</si>
  <si>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</si>
  <si>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</si>
  <si>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</si>
  <si>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</si>
  <si>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</si>
  <si>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</si>
  <si>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</si>
  <si>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</si>
  <si>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</si>
  <si>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</si>
  <si>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</si>
  <si>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</si>
  <si>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</si>
  <si>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</si>
  <si>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</si>
  <si>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</si>
  <si>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</si>
  <si>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</si>
  <si>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</si>
  <si>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</si>
  <si>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</si>
  <si>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</si>
  <si>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</si>
  <si>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</si>
  <si>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</si>
  <si>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</si>
  <si>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</si>
  <si>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</si>
  <si>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</si>
  <si>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</si>
  <si>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</si>
  <si>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</si>
  <si>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</si>
  <si>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</si>
  <si>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</si>
  <si>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</si>
  <si>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</si>
  <si>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</si>
  <si>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</si>
  <si>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</si>
  <si>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</si>
  <si>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</si>
  <si>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</si>
  <si>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</si>
  <si>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</si>
  <si>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</si>
  <si>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</si>
  <si>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</si>
  <si>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</si>
  <si>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</si>
  <si>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</si>
  <si>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</si>
  <si>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</si>
  <si>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</si>
  <si>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</si>
  <si>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</si>
  <si>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</si>
  <si>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</si>
  <si>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</si>
  <si>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</si>
  <si>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</si>
  <si>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</si>
  <si>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</si>
  <si>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</si>
  <si>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</si>
  <si>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</si>
  <si>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</si>
  <si>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</si>
  <si>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</si>
  <si>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</si>
  <si>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</si>
  <si>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</si>
  <si>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</si>
  <si>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</si>
  <si>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</si>
  <si>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</si>
  <si>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</si>
  <si>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</si>
  <si>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</si>
  <si>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</si>
  <si>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</si>
  <si>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</si>
  <si>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</si>
  <si>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</si>
  <si>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</si>
  <si>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</si>
  <si>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</si>
  <si>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</si>
  <si>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</si>
  <si>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</si>
  <si>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</si>
  <si>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</si>
  <si>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</si>
  <si>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</si>
  <si>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</si>
  <si>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</si>
  <si>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</si>
  <si>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</si>
  <si>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</si>
  <si>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</si>
  <si>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</si>
  <si>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</si>
  <si>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</si>
  <si>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</si>
  <si>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</si>
  <si>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</si>
  <si>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</si>
  <si>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</si>
  <si>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</si>
  <si>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</si>
  <si>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</si>
  <si>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</si>
  <si>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</si>
  <si>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</si>
  <si>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</si>
  <si>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</si>
  <si>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</si>
  <si>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</si>
  <si>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</si>
  <si>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</si>
  <si>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</si>
  <si>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</si>
  <si>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</si>
  <si>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</si>
  <si>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</si>
  <si>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</si>
  <si>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</si>
  <si>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</si>
  <si>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</si>
  <si>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</si>
  <si>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</si>
  <si>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</si>
  <si>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</si>
  <si>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</si>
  <si>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</si>
  <si>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</si>
  <si>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</si>
  <si>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</si>
  <si>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</si>
  <si>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</si>
  <si>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</si>
  <si>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</si>
  <si>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</si>
  <si>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</si>
  <si>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</si>
  <si>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</si>
  <si>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</si>
  <si>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</si>
  <si>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</si>
  <si>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</si>
  <si>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</si>
  <si>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</si>
  <si>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</si>
  <si>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</si>
  <si>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</si>
  <si>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</si>
  <si>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</si>
  <si>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</si>
  <si>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</si>
  <si>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</si>
  <si>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</si>
  <si>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</si>
  <si>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</si>
  <si>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</si>
  <si>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</si>
  <si>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</si>
  <si>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</si>
  <si>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</si>
  <si>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</si>
  <si>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</si>
  <si>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</si>
  <si>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</si>
  <si>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</si>
  <si>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</si>
  <si>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</si>
  <si>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</si>
  <si>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</si>
  <si>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</si>
  <si>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</si>
  <si>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</si>
  <si>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</si>
  <si>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</si>
  <si>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</si>
  <si>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</si>
  <si>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</si>
  <si>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</si>
  <si>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</si>
  <si>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</si>
  <si>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</si>
  <si>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</si>
  <si>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</si>
  <si>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</si>
  <si>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</si>
  <si>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</si>
  <si>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</si>
  <si>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</si>
  <si>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</si>
  <si>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</si>
  <si>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</si>
  <si>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</si>
  <si>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</si>
  <si>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</si>
  <si>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</si>
  <si>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</si>
  <si>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</si>
  <si>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</si>
  <si>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</si>
  <si>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</si>
  <si>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</si>
  <si>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</si>
  <si>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</si>
  <si>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</si>
  <si>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</si>
  <si>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</si>
  <si>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</si>
  <si>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</si>
  <si>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</si>
  <si>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</si>
  <si>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</si>
  <si>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</si>
  <si>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</si>
  <si>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</si>
  <si>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</si>
  <si>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</si>
  <si>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</si>
  <si>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</si>
  <si>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</si>
  <si>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</si>
  <si>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</si>
  <si>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</si>
  <si>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</si>
  <si>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</si>
  <si>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</si>
  <si>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</si>
  <si>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</si>
  <si>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</si>
  <si>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</si>
  <si>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</si>
  <si>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</si>
  <si>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</si>
  <si>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</si>
  <si>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</si>
  <si>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</si>
  <si>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</si>
  <si>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</si>
  <si>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</si>
  <si>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</si>
  <si>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</si>
  <si>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</si>
  <si>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</si>
  <si>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</si>
  <si>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</si>
  <si>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</si>
  <si>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</si>
  <si>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</si>
  <si>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</si>
  <si>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</si>
  <si>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</si>
  <si>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</si>
  <si>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</si>
  <si>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</si>
  <si>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</si>
  <si>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</si>
  <si>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</si>
  <si>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</si>
  <si>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</si>
  <si>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</si>
  <si>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</si>
  <si>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</si>
  <si>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</si>
  <si>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</si>
  <si>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</si>
  <si>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</si>
  <si>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</si>
  <si>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</si>
  <si>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</si>
  <si>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</si>
  <si>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</si>
  <si>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</si>
  <si>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</si>
  <si>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</si>
  <si>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</si>
  <si>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</si>
  <si>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</si>
  <si>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</si>
  <si>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</si>
  <si>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</si>
  <si>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</si>
  <si>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</si>
  <si>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</si>
  <si>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</si>
  <si>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</si>
  <si>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</si>
  <si>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</si>
  <si>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</si>
  <si>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</si>
  <si>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</si>
  <si>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</si>
  <si>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</si>
  <si>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</si>
  <si>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</si>
  <si>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</si>
  <si>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</si>
  <si>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</si>
  <si>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</si>
  <si>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</si>
  <si>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</si>
  <si>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</si>
  <si>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</si>
  <si>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</si>
  <si>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</si>
  <si>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</si>
  <si>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</si>
  <si>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</si>
  <si>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</si>
  <si>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</si>
  <si>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</si>
  <si>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</si>
  <si>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</si>
  <si>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</si>
  <si>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</si>
  <si>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</si>
  <si>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</si>
  <si>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</si>
  <si>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</si>
  <si>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</si>
  <si>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</si>
  <si>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</si>
  <si>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</si>
  <si>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</si>
  <si>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</si>
  <si>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</si>
  <si>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</si>
  <si>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</si>
  <si>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</si>
  <si>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</si>
  <si>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</si>
  <si>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</si>
  <si>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</si>
  <si>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</si>
  <si>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</si>
  <si>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</si>
  <si>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</si>
  <si>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</si>
  <si>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</si>
  <si>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</si>
  <si>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</si>
  <si>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</si>
  <si>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</si>
  <si>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</si>
  <si>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</si>
  <si>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</si>
  <si>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</si>
  <si>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</si>
  <si>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</si>
  <si>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</si>
  <si>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</si>
  <si>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</si>
  <si>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</si>
  <si>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</si>
  <si>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</si>
  <si>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</si>
  <si>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</si>
  <si>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</si>
  <si>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</si>
  <si>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</si>
  <si>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</si>
  <si>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</si>
  <si>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</si>
  <si>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</si>
  <si>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</si>
  <si>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</si>
  <si>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</si>
  <si>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</si>
  <si>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</si>
  <si>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</si>
  <si>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</si>
  <si>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</si>
  <si>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</si>
  <si>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</si>
  <si>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</si>
  <si>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</si>
  <si>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</si>
  <si>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</si>
  <si>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</si>
  <si>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</si>
  <si>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</si>
  <si>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</si>
  <si>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</si>
  <si>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</si>
  <si>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</si>
  <si>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</si>
  <si>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</si>
  <si>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</si>
  <si>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</si>
  <si>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</si>
  <si>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</si>
  <si>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</si>
  <si>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</si>
  <si>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</si>
  <si>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</si>
  <si>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</si>
  <si>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</si>
  <si>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</si>
  <si>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</si>
  <si>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</si>
  <si>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</si>
  <si>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</si>
  <si>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</si>
  <si>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</si>
  <si>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</si>
  <si>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</si>
  <si>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</si>
  <si>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</si>
  <si>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</si>
  <si>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</si>
  <si>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</si>
  <si>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</si>
  <si>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</si>
  <si>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</si>
  <si>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</si>
  <si>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</si>
  <si>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</si>
  <si>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</si>
  <si>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</si>
  <si>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</si>
  <si>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</si>
  <si>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</si>
  <si>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</si>
  <si>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</si>
  <si>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</si>
  <si>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</si>
  <si>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</si>
  <si>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</si>
  <si>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</si>
  <si>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</si>
  <si>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</si>
  <si>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</si>
  <si>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</si>
  <si>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</si>
  <si>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</si>
  <si>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</si>
  <si>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</si>
  <si>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</si>
  <si>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</si>
  <si>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</si>
  <si>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</si>
  <si>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</si>
  <si>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</si>
  <si>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</si>
  <si>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</si>
  <si>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</si>
  <si>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</si>
  <si>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</si>
  <si>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</si>
  <si>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</si>
  <si>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</si>
  <si>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</si>
  <si>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</si>
  <si>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</si>
  <si>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</si>
  <si>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</si>
  <si>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</si>
  <si>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</si>
  <si>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</si>
  <si>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</si>
  <si>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</si>
  <si>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</si>
  <si>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</si>
  <si>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</si>
  <si>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</si>
  <si>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</si>
  <si>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</si>
  <si>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</si>
  <si>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</si>
  <si>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</si>
  <si>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</si>
  <si>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</si>
  <si>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</si>
  <si>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</si>
  <si>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</si>
  <si>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</si>
  <si>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</si>
  <si>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</si>
  <si>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</si>
  <si>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</si>
  <si>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</si>
  <si>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</si>
  <si>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</si>
  <si>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</si>
  <si>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</si>
  <si>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</si>
  <si>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</si>
  <si>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</si>
  <si>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</si>
  <si>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</si>
  <si>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</si>
  <si>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</si>
  <si>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</si>
  <si>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</si>
  <si>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</si>
  <si>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</si>
  <si>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</si>
  <si>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</si>
  <si>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</si>
  <si>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</si>
  <si>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</si>
  <si>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</si>
  <si>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</si>
  <si>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</si>
  <si>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</si>
  <si>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</si>
  <si>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</si>
  <si>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</si>
  <si>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</si>
  <si>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</si>
  <si>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</si>
  <si>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</si>
  <si>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</si>
  <si>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</si>
  <si>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</si>
  <si>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</si>
  <si>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</si>
  <si>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</si>
  <si>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</si>
  <si>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</si>
  <si>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</si>
  <si>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</si>
  <si>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</si>
  <si>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</si>
  <si>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</si>
  <si>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</si>
  <si>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</si>
  <si>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</si>
  <si>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</si>
  <si>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</si>
  <si>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</si>
  <si>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</si>
  <si>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</si>
  <si>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</si>
  <si>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</si>
  <si>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</si>
  <si>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</si>
  <si>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</si>
  <si>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</si>
  <si>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</si>
  <si>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</si>
  <si>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</si>
  <si>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</si>
  <si>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</si>
  <si>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</si>
  <si>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</si>
  <si>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</si>
  <si>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</si>
  <si>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</si>
  <si>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</si>
  <si>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</si>
  <si>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</si>
  <si>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</si>
  <si>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</si>
  <si>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</si>
  <si>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</si>
  <si>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</si>
  <si>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</si>
  <si>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</si>
  <si>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</si>
  <si>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</si>
  <si>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</si>
  <si>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</si>
  <si>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</si>
  <si>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</si>
  <si>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</si>
  <si>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</si>
  <si>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</si>
  <si>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</si>
  <si>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</si>
  <si>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</si>
  <si>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</si>
  <si>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</si>
  <si>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</si>
  <si>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</si>
  <si>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</si>
  <si>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</si>
  <si>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</si>
  <si>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</si>
  <si>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</si>
  <si>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</si>
  <si>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</si>
  <si>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</si>
  <si>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</si>
  <si>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</si>
  <si>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</si>
  <si>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</si>
  <si>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</si>
  <si>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</si>
  <si>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</si>
  <si>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</si>
  <si>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</si>
  <si>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</si>
  <si>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</si>
  <si>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</si>
  <si>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</si>
  <si>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</si>
  <si>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</si>
  <si>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</si>
  <si>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</si>
  <si>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</si>
  <si>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</si>
  <si>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</si>
  <si>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</si>
  <si>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</si>
  <si>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</si>
  <si>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</si>
  <si>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</si>
  <si>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</si>
  <si>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</si>
  <si>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</si>
  <si>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</si>
  <si>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</si>
  <si>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</si>
  <si>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</si>
  <si>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</si>
  <si>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</si>
  <si>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</si>
  <si>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</si>
  <si>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</si>
  <si>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</si>
  <si>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</si>
  <si>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</si>
  <si>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</si>
  <si>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</si>
  <si>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</si>
  <si>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</si>
  <si>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</si>
  <si>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</si>
  <si>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</si>
  <si>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</si>
  <si>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</si>
  <si>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</si>
  <si>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</si>
  <si>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</si>
  <si>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</si>
  <si>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</si>
  <si>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</si>
  <si>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</si>
  <si>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</si>
  <si>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</si>
  <si>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</si>
  <si>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</si>
  <si>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</si>
  <si>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</si>
  <si>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</si>
  <si>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</si>
  <si>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</si>
  <si>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</si>
  <si>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</si>
  <si>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</si>
  <si>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</si>
  <si>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</si>
  <si>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</si>
  <si>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</si>
  <si>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</si>
  <si>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</si>
  <si>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</si>
  <si>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</si>
  <si>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</si>
  <si>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</si>
  <si>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</si>
  <si>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</si>
  <si>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</si>
  <si>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</si>
  <si>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</si>
  <si>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</si>
  <si>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</si>
  <si>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</si>
  <si>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</si>
  <si>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</si>
  <si>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</si>
  <si>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</si>
  <si>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</si>
  <si>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</si>
  <si>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</si>
  <si>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</si>
  <si>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</si>
  <si>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</si>
  <si>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</si>
  <si>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</si>
  <si>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</si>
  <si>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</si>
  <si>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</si>
  <si>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</si>
  <si>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</si>
  <si>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</si>
  <si>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</si>
  <si>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</si>
  <si>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</si>
  <si>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</si>
  <si>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</si>
  <si>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</si>
  <si>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</si>
  <si>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</si>
  <si>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</si>
  <si>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</si>
  <si>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</si>
  <si>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</si>
  <si>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</si>
  <si>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</si>
  <si>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</si>
  <si>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</si>
  <si>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</si>
  <si>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</si>
  <si>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</si>
  <si>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</si>
  <si>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</si>
  <si>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</si>
  <si>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</si>
  <si>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</si>
  <si>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</si>
  <si>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</si>
  <si>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</si>
  <si>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</si>
  <si>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</si>
  <si>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</si>
  <si>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</si>
  <si>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</si>
  <si>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</si>
  <si>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</si>
  <si>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</si>
  <si>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</si>
  <si>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</si>
  <si>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</si>
  <si>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</si>
  <si>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</si>
  <si>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</si>
  <si>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</si>
  <si>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</si>
  <si>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</si>
  <si>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</si>
  <si>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</si>
  <si>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</si>
  <si>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</si>
  <si>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</si>
  <si>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</si>
  <si>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</si>
  <si>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</si>
  <si>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</si>
  <si>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</si>
  <si>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</si>
  <si>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</si>
  <si>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</si>
  <si>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</si>
  <si>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</si>
  <si>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</si>
  <si>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</si>
  <si>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</si>
  <si>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</si>
  <si>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</si>
  <si>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</si>
  <si>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</si>
  <si>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</si>
  <si>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</si>
  <si>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</si>
  <si>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</si>
  <si>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</si>
  <si>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</si>
  <si>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</si>
  <si>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</si>
  <si>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</si>
  <si>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</si>
  <si>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</si>
  <si>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</si>
  <si>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</si>
  <si>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</si>
  <si>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</si>
  <si>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</si>
  <si>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</si>
  <si>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</si>
  <si>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</si>
  <si>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</si>
  <si>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</si>
  <si>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</si>
  <si>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</si>
  <si>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</si>
  <si>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</si>
  <si>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</si>
  <si>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</si>
  <si>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</si>
  <si>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</si>
  <si>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</si>
  <si>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</si>
  <si>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</si>
  <si>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</si>
  <si>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</si>
  <si>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</si>
  <si>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</si>
  <si>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</si>
  <si>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</si>
  <si>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</si>
  <si>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</si>
  <si>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</si>
  <si>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</si>
  <si>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</si>
  <si>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</si>
  <si>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</si>
  <si>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</si>
  <si>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</si>
  <si>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</si>
  <si>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</si>
  <si>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</si>
  <si>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</si>
  <si>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</si>
  <si>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</si>
  <si>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</si>
  <si>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</si>
  <si>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</si>
  <si>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</si>
  <si>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</si>
  <si>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</si>
  <si>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</si>
  <si>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</si>
  <si>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</si>
  <si>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</si>
  <si>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</si>
  <si>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</si>
  <si>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</si>
  <si>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</si>
  <si>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</si>
  <si>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</si>
  <si>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</si>
  <si>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</si>
  <si>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</si>
  <si>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</si>
  <si>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</si>
  <si>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</si>
  <si>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</si>
  <si>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</si>
  <si>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</si>
  <si>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</si>
  <si>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</si>
  <si>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</si>
  <si>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</si>
  <si>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</si>
  <si>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</si>
  <si>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</si>
  <si>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</si>
  <si>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</si>
  <si>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</si>
  <si>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</si>
  <si>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</si>
  <si>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</si>
  <si>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</si>
  <si>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</si>
  <si>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</si>
  <si>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</si>
  <si>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</si>
  <si>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</si>
  <si>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</si>
  <si>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</si>
  <si>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</si>
  <si>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</si>
  <si>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</si>
  <si>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</si>
  <si>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</si>
  <si>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</si>
  <si>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</si>
  <si>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</si>
  <si>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</si>
  <si>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</si>
  <si>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</si>
  <si>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</si>
  <si>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</si>
  <si>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</si>
  <si>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</si>
  <si>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</si>
  <si>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</si>
  <si>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</si>
  <si>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</si>
  <si>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</si>
  <si>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</si>
  <si>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</si>
  <si>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</si>
  <si>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</si>
  <si>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</si>
  <si>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</si>
  <si>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</si>
  <si>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</si>
  <si>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</si>
  <si>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</si>
  <si>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</si>
  <si>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</si>
  <si>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</si>
  <si>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</si>
  <si>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</si>
  <si>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</si>
  <si>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</si>
  <si>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</si>
  <si>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</si>
  <si>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</si>
  <si>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</si>
  <si>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</si>
  <si>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</si>
  <si>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</si>
  <si>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</si>
  <si>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</si>
  <si>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</si>
  <si>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</si>
  <si>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</si>
  <si>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</si>
  <si>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</si>
  <si>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</si>
  <si>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</si>
  <si>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</si>
  <si>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</si>
  <si>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</si>
  <si>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</si>
  <si>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</si>
  <si>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</si>
  <si>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</si>
  <si>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</si>
  <si>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</si>
  <si>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</si>
  <si>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</si>
  <si>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</si>
  <si>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</si>
  <si>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</si>
  <si>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</si>
  <si>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</si>
  <si>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</si>
  <si>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</si>
  <si>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</si>
  <si>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</si>
  <si>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</si>
  <si>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</si>
  <si>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</si>
  <si>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</si>
  <si>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</si>
  <si>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</si>
  <si>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</si>
  <si>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</si>
  <si>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</si>
  <si>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</si>
  <si>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</si>
  <si>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</si>
  <si>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</si>
  <si>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</si>
  <si>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</si>
  <si>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</si>
  <si>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</si>
  <si>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</si>
  <si>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</si>
  <si>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</si>
  <si>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</si>
  <si>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</si>
  <si>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</si>
  <si>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</si>
  <si>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</si>
  <si>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</si>
  <si>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</si>
  <si>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</si>
  <si>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</si>
  <si>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</si>
  <si>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</si>
  <si>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</si>
  <si>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</si>
  <si>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</si>
  <si>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</si>
  <si>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</si>
  <si>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</si>
  <si>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</si>
  <si>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</si>
  <si>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</si>
  <si>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</si>
  <si>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</si>
  <si>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</si>
  <si>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</si>
  <si>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</si>
  <si>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</si>
  <si>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</si>
  <si>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</si>
  <si>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</si>
  <si>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</si>
  <si>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</si>
  <si>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</si>
  <si>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</si>
  <si>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</si>
  <si>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</si>
  <si>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</si>
  <si>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</si>
  <si>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</si>
  <si>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</si>
  <si>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</si>
  <si>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</si>
  <si>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</si>
  <si>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</si>
  <si>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</si>
  <si>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</si>
  <si>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</si>
  <si>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</si>
  <si>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</si>
  <si>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</si>
  <si>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</si>
  <si>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</si>
  <si>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</si>
  <si>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</si>
  <si>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</si>
  <si>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</si>
  <si>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</si>
  <si>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</si>
  <si>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</si>
  <si>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</si>
  <si>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</si>
  <si>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</si>
  <si>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</si>
  <si>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</si>
  <si>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</si>
  <si>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</si>
  <si>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</si>
  <si>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</si>
  <si>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</si>
  <si>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</si>
  <si>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</si>
  <si>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</si>
  <si>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</si>
  <si>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</si>
  <si>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</si>
  <si>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</si>
  <si>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</si>
  <si>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</si>
  <si>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</si>
  <si>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</si>
  <si>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</si>
  <si>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</si>
  <si>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</si>
  <si>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</si>
  <si>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</si>
  <si>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</si>
  <si>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</si>
  <si>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</si>
  <si>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</si>
  <si>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</si>
  <si>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</si>
  <si>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</si>
  <si>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</si>
  <si>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</si>
  <si>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</si>
  <si>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</si>
  <si>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</si>
  <si>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</si>
  <si>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</si>
  <si>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</si>
  <si>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</si>
  <si>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</si>
  <si>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</si>
  <si>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</si>
  <si>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</si>
  <si>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</si>
  <si>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</si>
  <si>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</si>
  <si>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</si>
  <si>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</si>
  <si>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</si>
  <si>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</si>
  <si>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</si>
  <si>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</si>
  <si>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</si>
  <si>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</si>
  <si>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</si>
  <si>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</si>
  <si>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</si>
  <si>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</si>
  <si>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</si>
  <si>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</si>
  <si>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</si>
  <si>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</si>
  <si>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</si>
  <si>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</si>
  <si>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</si>
  <si>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</si>
  <si>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</si>
  <si>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</si>
  <si>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</si>
  <si>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</si>
  <si>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</si>
  <si>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</si>
  <si>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</si>
  <si>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</si>
  <si>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</si>
  <si>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</si>
  <si>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</si>
  <si>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</si>
  <si>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</si>
  <si>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</si>
  <si>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</si>
  <si>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</si>
  <si>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</si>
  <si>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</si>
  <si>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</si>
  <si>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</si>
  <si>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</si>
  <si>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</si>
  <si>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</si>
  <si>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</si>
  <si>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</si>
  <si>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</si>
  <si>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</si>
  <si>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</si>
  <si>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</si>
  <si>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</si>
  <si>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</si>
  <si>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</si>
  <si>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</si>
  <si>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</si>
  <si>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</si>
  <si>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</si>
  <si>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</si>
  <si>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</si>
  <si>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</si>
  <si>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</si>
  <si>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</si>
  <si>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</si>
  <si>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</si>
  <si>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</si>
  <si>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</si>
  <si>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</si>
  <si>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</si>
  <si>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</si>
  <si>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</si>
  <si>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</si>
  <si>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</si>
  <si>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</si>
  <si>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</si>
  <si>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</si>
  <si>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</si>
  <si>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</si>
  <si>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</si>
  <si>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</si>
  <si>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</si>
  <si>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</si>
  <si>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</si>
  <si>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</si>
  <si>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</si>
  <si>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</si>
  <si>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</si>
  <si>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</si>
  <si>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</si>
  <si>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</si>
  <si>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</si>
  <si>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</si>
  <si>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</si>
  <si>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</si>
  <si>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</si>
  <si>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</si>
  <si>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</si>
  <si>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</si>
  <si>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</si>
  <si>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</si>
  <si>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</si>
  <si>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</si>
  <si>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</si>
  <si>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</si>
  <si>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</si>
  <si>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</si>
  <si>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</si>
  <si>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</si>
  <si>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</si>
  <si>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</si>
  <si>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</si>
  <si>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</si>
  <si>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</si>
  <si>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</si>
  <si>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</si>
  <si>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</si>
  <si>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</si>
  <si>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</si>
  <si>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</si>
  <si>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</si>
  <si>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</si>
  <si>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</si>
  <si>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</si>
  <si>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</si>
  <si>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</si>
  <si>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</si>
  <si>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</si>
  <si>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</si>
  <si>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</si>
  <si>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</si>
  <si>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</si>
  <si>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</si>
  <si>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</si>
  <si>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</si>
  <si>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</si>
  <si>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</si>
  <si>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</si>
  <si>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</si>
  <si>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</si>
  <si>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</si>
  <si>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</si>
  <si>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</si>
  <si>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</si>
  <si>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</si>
  <si>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</si>
  <si>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</si>
  <si>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</si>
  <si>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</si>
  <si>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</si>
  <si>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</si>
  <si>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</si>
  <si>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</si>
  <si>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</si>
  <si>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</si>
  <si>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</si>
  <si>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</si>
  <si>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</si>
  <si>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</si>
  <si>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</si>
  <si>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</si>
  <si>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</si>
  <si>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</si>
  <si>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</si>
  <si>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</si>
  <si>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</si>
  <si>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</si>
  <si>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</si>
  <si>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</si>
  <si>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</si>
  <si>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</si>
  <si>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</si>
  <si>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</si>
  <si>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</si>
  <si>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</si>
  <si>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</si>
  <si>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</si>
  <si>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</si>
  <si>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</si>
  <si>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</si>
  <si>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</si>
  <si>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</si>
  <si>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</si>
  <si>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</si>
  <si>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</si>
  <si>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</si>
  <si>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</si>
  <si>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</si>
  <si>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</si>
  <si>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</si>
  <si>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</si>
  <si>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</si>
  <si>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</si>
  <si>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</si>
  <si>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</si>
  <si>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</si>
  <si>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</si>
  <si>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</si>
  <si>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</si>
  <si>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</si>
  <si>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</si>
  <si>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</si>
  <si>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</si>
  <si>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</si>
  <si>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</si>
  <si>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</si>
  <si>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</si>
  <si>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</si>
  <si>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</si>
  <si>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</si>
  <si>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</si>
  <si>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</si>
  <si>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</si>
  <si>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</si>
  <si>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</si>
  <si>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</si>
  <si>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</si>
  <si>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</si>
  <si>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</si>
  <si>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</si>
  <si>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</si>
  <si>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</si>
  <si>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</si>
  <si>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</si>
  <si>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</si>
  <si>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</si>
  <si>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</si>
  <si>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</si>
  <si>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</si>
  <si>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</si>
  <si>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</si>
  <si>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</si>
  <si>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</si>
  <si>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</si>
  <si>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</si>
  <si>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</si>
  <si>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</si>
  <si>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</si>
  <si>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</si>
  <si>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</si>
  <si>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</si>
  <si>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</si>
  <si>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</si>
  <si>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</si>
  <si>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</si>
  <si>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</si>
  <si>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</si>
  <si>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</si>
  <si>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</si>
  <si>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</si>
  <si>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</si>
  <si>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</si>
  <si>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</si>
  <si>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</si>
  <si>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</si>
  <si>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</si>
  <si>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</si>
  <si>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</si>
  <si>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</si>
  <si>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</si>
  <si>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</si>
  <si>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</si>
  <si>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</si>
  <si>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</si>
  <si>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</si>
  <si>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</si>
  <si>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</si>
  <si>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</si>
  <si>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</si>
  <si>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</si>
  <si>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</si>
  <si>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</si>
  <si>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</si>
  <si>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</si>
  <si>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</si>
  <si>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</si>
  <si>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</si>
  <si>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</si>
  <si>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</si>
  <si>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</si>
  <si>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</si>
  <si>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</si>
  <si>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</si>
  <si>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</si>
  <si>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</si>
  <si>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</si>
  <si>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</si>
  <si>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</si>
  <si>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</si>
  <si>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</si>
  <si>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</si>
  <si>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</si>
  <si>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</si>
  <si>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</si>
  <si>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</si>
  <si>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</si>
  <si>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</si>
  <si>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</si>
  <si>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</si>
  <si>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</si>
  <si>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</si>
  <si>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</si>
  <si>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</si>
  <si>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</si>
  <si>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</si>
  <si>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</si>
  <si>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</si>
  <si>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</si>
  <si>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</si>
  <si>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</si>
  <si>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</si>
  <si>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</si>
  <si>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</si>
  <si>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</si>
  <si>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</si>
  <si>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</si>
  <si>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</si>
  <si>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</si>
  <si>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</si>
  <si>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</si>
  <si>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</si>
  <si>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</si>
  <si>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</si>
  <si>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</si>
  <si>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</si>
  <si>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</si>
  <si>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</si>
  <si>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</si>
  <si>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</si>
  <si>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</si>
  <si>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</si>
  <si>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</si>
  <si>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</si>
  <si>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</si>
  <si>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</si>
  <si>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</si>
  <si>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</si>
  <si>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</si>
  <si>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</si>
  <si>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</si>
  <si>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</si>
  <si>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</si>
  <si>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</si>
  <si>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</si>
  <si>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</si>
  <si>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</si>
  <si>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</si>
  <si>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</si>
  <si>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</si>
  <si>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</si>
  <si>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</si>
  <si>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</si>
  <si>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</si>
  <si>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</si>
  <si>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</si>
  <si>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</si>
  <si>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</si>
  <si>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</si>
  <si>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</si>
  <si>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</si>
  <si>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</si>
  <si>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</si>
  <si>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</si>
  <si>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</si>
  <si>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</si>
  <si>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</si>
  <si>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</si>
  <si>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</si>
  <si>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</si>
  <si>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</si>
  <si>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</si>
  <si>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</si>
  <si>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</si>
  <si>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</si>
  <si>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</si>
  <si>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</si>
  <si>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</si>
  <si>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</si>
  <si>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</si>
  <si>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</si>
  <si>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</si>
  <si>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</si>
  <si>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</si>
  <si>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</si>
  <si>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</si>
  <si>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</si>
  <si>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</si>
  <si>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</si>
  <si>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</si>
  <si>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</si>
  <si>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</si>
  <si>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</si>
  <si>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</si>
  <si>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</si>
  <si>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</si>
  <si>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</si>
  <si>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</si>
  <si>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</si>
  <si>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</si>
  <si>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</si>
  <si>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</si>
  <si>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</si>
  <si>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</si>
  <si>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</si>
  <si>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</si>
  <si>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</si>
  <si>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</si>
  <si>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</si>
  <si>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</si>
  <si>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</si>
  <si>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</si>
  <si>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</si>
  <si>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</si>
  <si>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</si>
  <si>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</si>
  <si>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</si>
  <si>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</si>
  <si>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</si>
  <si>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</si>
  <si>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</si>
  <si>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</si>
  <si>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</si>
  <si>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</si>
  <si>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</si>
  <si>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</si>
  <si>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</si>
  <si>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</si>
  <si>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</si>
  <si>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</si>
  <si>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</si>
  <si>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</si>
  <si>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</si>
  <si>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</si>
  <si>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</si>
  <si>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</si>
  <si>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</si>
  <si>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</si>
  <si>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</si>
  <si>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</si>
  <si>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</si>
  <si>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</si>
  <si>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</si>
  <si>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</si>
  <si>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</si>
  <si>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</si>
  <si>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</si>
  <si>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</si>
  <si>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</si>
  <si>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</si>
  <si>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</si>
  <si>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</si>
  <si>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</si>
  <si>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</si>
  <si>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</si>
  <si>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</si>
  <si>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</si>
  <si>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</si>
  <si>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</si>
  <si>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</si>
  <si>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</si>
  <si>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</si>
  <si>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</si>
  <si>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</si>
  <si>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</si>
  <si>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</si>
  <si>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</si>
  <si>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</si>
  <si>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</si>
  <si>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</si>
  <si>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</si>
  <si>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</si>
  <si>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</si>
  <si>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</si>
  <si>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</si>
  <si>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</si>
  <si>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</si>
  <si>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</si>
  <si>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</si>
  <si>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</si>
  <si>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</si>
  <si>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</si>
  <si>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</si>
  <si>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</si>
  <si>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</si>
  <si>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</si>
  <si>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</si>
  <si>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</si>
  <si>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</si>
  <si>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</si>
  <si>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</si>
  <si>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</si>
  <si>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</si>
  <si>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</si>
  <si>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</si>
  <si>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</si>
  <si>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</si>
  <si>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</si>
  <si>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</si>
  <si>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</si>
  <si>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</si>
  <si>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</si>
  <si>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</si>
  <si>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</si>
  <si>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</si>
  <si>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</si>
  <si>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</si>
  <si>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</si>
  <si>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</si>
  <si>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</si>
  <si>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</si>
  <si>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</si>
  <si>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</si>
  <si>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</si>
  <si>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</si>
  <si>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</si>
  <si>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</si>
  <si>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</si>
  <si>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</si>
  <si>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</si>
  <si>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</si>
  <si>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</si>
  <si>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</si>
  <si>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</si>
  <si>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</si>
  <si>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</si>
  <si>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</si>
  <si>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</si>
  <si>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</si>
  <si>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</si>
  <si>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</si>
  <si>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</si>
  <si>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</si>
  <si>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</si>
  <si>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</si>
  <si>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</si>
  <si>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</si>
  <si>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</si>
  <si>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</si>
  <si>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</si>
  <si>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</si>
  <si>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</si>
  <si>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</si>
  <si>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</si>
  <si>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</si>
  <si>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</si>
  <si>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</si>
  <si>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</si>
  <si>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</si>
  <si>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</si>
  <si>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</si>
  <si>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</si>
  <si>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</si>
  <si>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</si>
  <si>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</si>
  <si>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</si>
  <si>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</si>
  <si>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</si>
  <si>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</si>
  <si>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</si>
  <si>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</si>
  <si>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</si>
  <si>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</si>
  <si>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</si>
  <si>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</si>
  <si>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</si>
  <si>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</si>
  <si>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</si>
  <si>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</si>
  <si>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</si>
  <si>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</si>
  <si>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</si>
  <si>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</si>
  <si>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</si>
  <si>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</si>
  <si>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</si>
  <si>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</si>
  <si>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</si>
  <si>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</si>
  <si>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</si>
  <si>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</si>
  <si>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</si>
  <si>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</si>
  <si>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</si>
  <si>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</si>
  <si>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</si>
  <si>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</si>
  <si>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</si>
  <si>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</si>
  <si>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</si>
  <si>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</si>
  <si>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</si>
  <si>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</si>
  <si>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</si>
  <si>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</si>
  <si>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</si>
  <si>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</si>
  <si>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</si>
  <si>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</si>
  <si>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</si>
  <si>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</si>
  <si>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</si>
  <si>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</si>
  <si>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</si>
  <si>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</si>
  <si>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</si>
  <si>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</si>
  <si>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</si>
  <si>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</si>
  <si>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</si>
  <si>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</si>
  <si>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</si>
  <si>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</si>
  <si>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</si>
  <si>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</si>
  <si>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</si>
  <si>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</si>
  <si>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</si>
  <si>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</si>
  <si>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</si>
  <si>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</si>
  <si>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</si>
  <si>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</si>
  <si>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</si>
  <si>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</si>
  <si>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</si>
  <si>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</si>
  <si>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</si>
  <si>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</si>
  <si>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</si>
  <si>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</si>
  <si>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</si>
  <si>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</si>
  <si>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</si>
  <si>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</si>
  <si>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</si>
  <si>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</si>
  <si>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</si>
  <si>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</si>
  <si>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</si>
  <si>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</si>
  <si>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</si>
  <si>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</si>
  <si>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</si>
  <si>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</si>
  <si>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</si>
  <si>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</si>
  <si>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</si>
  <si>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</si>
  <si>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</si>
  <si>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</si>
  <si>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</si>
  <si>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</si>
  <si>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</si>
  <si>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</si>
  <si>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</si>
  <si>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</si>
  <si>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</si>
  <si>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</si>
  <si>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</si>
  <si>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</si>
  <si>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</si>
  <si>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</si>
  <si>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</si>
  <si>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</si>
  <si>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</si>
  <si>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</si>
  <si>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</si>
  <si>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</si>
  <si>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</si>
  <si>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</si>
  <si>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</si>
  <si>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</si>
  <si>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</si>
  <si>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</si>
  <si>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</si>
  <si>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</si>
  <si>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</si>
  <si>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</si>
  <si>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</si>
  <si>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</si>
  <si>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</si>
  <si>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</si>
  <si>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</si>
  <si>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</si>
  <si>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</si>
  <si>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</si>
  <si>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</si>
  <si>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</si>
  <si>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</si>
  <si>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</si>
  <si>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</si>
  <si>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</si>
  <si>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</si>
  <si>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</si>
  <si>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</si>
  <si>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</si>
  <si>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</si>
  <si>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</si>
  <si>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</si>
  <si>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</si>
  <si>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</si>
  <si>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</si>
  <si>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</si>
  <si>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</si>
  <si>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</si>
  <si>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</si>
  <si>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</si>
  <si>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</si>
  <si>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</si>
  <si>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</si>
  <si>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</si>
  <si>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</si>
  <si>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</si>
  <si>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</si>
  <si>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</si>
  <si>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</si>
  <si>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</si>
  <si>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</si>
  <si>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</si>
  <si>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</si>
  <si>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</si>
  <si>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</si>
  <si>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</si>
  <si>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</si>
  <si>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</si>
  <si>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</si>
  <si>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</si>
  <si>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</si>
  <si>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</si>
  <si>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</si>
  <si>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</si>
  <si>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</si>
  <si>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</si>
  <si>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</si>
  <si>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</si>
  <si>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</si>
  <si>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</si>
  <si>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</si>
  <si>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</si>
  <si>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</si>
  <si>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</si>
  <si>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</si>
  <si>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</si>
  <si>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</si>
  <si>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</si>
  <si>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</si>
  <si>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</si>
  <si>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</si>
  <si>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</si>
  <si>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</si>
  <si>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</si>
  <si>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</si>
  <si>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</si>
  <si>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</si>
  <si>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</si>
  <si>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</si>
  <si>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</si>
  <si>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</si>
  <si>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</si>
  <si>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</si>
  <si>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</si>
  <si>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</si>
  <si>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</si>
  <si>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</si>
  <si>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</si>
  <si>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</si>
  <si>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</si>
  <si>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</si>
  <si>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</si>
  <si>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</si>
  <si>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</si>
  <si>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</si>
  <si>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</si>
  <si>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</si>
  <si>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</si>
  <si>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</si>
  <si>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</si>
  <si>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</si>
  <si>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</si>
  <si>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</si>
  <si>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</si>
  <si>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</si>
  <si>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</si>
  <si>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</si>
  <si>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</si>
  <si>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</si>
  <si>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</si>
  <si>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</si>
  <si>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</si>
  <si>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</si>
  <si>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</si>
  <si>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</si>
  <si>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</si>
  <si>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</si>
  <si>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</si>
  <si>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</si>
  <si>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</si>
  <si>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</si>
  <si>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</si>
  <si>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</si>
  <si>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</si>
  <si>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</si>
  <si>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</si>
  <si>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</si>
  <si>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</si>
  <si>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</si>
  <si>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</si>
  <si>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</si>
  <si>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</si>
  <si>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</si>
  <si>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</si>
  <si>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</si>
  <si>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</si>
  <si>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</si>
  <si>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</si>
  <si>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</si>
  <si>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</si>
  <si>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</si>
  <si>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</si>
  <si>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</si>
  <si>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</si>
  <si>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</si>
  <si>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</si>
  <si>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</si>
  <si>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</si>
  <si>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</si>
  <si>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</si>
  <si>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</si>
  <si>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</si>
  <si>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</si>
  <si>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</si>
  <si>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</si>
  <si>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</si>
  <si>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</si>
  <si>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</si>
  <si>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</si>
  <si>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</si>
  <si>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</si>
  <si>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</si>
  <si>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</si>
  <si>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</si>
  <si>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</si>
  <si>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</si>
  <si>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</si>
  <si>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</si>
  <si>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</si>
  <si>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</si>
  <si>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</si>
  <si>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</si>
  <si>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</si>
  <si>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</si>
  <si>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</si>
  <si>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</si>
  <si>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</si>
  <si>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</si>
  <si>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</si>
  <si>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</si>
  <si>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</si>
  <si>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</si>
  <si>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</si>
  <si>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</si>
  <si>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</si>
  <si>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</si>
  <si>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</si>
  <si>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</si>
  <si>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</si>
  <si>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</si>
  <si>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</si>
  <si>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</si>
  <si>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</si>
  <si>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</si>
  <si>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</si>
  <si>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</si>
  <si>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</si>
  <si>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</si>
  <si>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</si>
  <si>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</si>
  <si>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</si>
  <si>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</si>
  <si>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</si>
  <si>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</si>
  <si>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</si>
  <si>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</si>
  <si>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</si>
  <si>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</si>
  <si>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</si>
  <si>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</si>
  <si>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</si>
  <si>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</si>
  <si>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</si>
  <si>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</si>
  <si>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</si>
  <si>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</si>
  <si>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</si>
  <si>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</si>
  <si>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</si>
  <si>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</si>
  <si>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</si>
  <si>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</si>
  <si>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</si>
  <si>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</si>
  <si>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</si>
  <si>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</si>
  <si>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</si>
  <si>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</si>
  <si>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</si>
  <si>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</si>
  <si>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</si>
  <si>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</si>
  <si>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</si>
  <si>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</si>
  <si>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</si>
  <si>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</si>
  <si>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</si>
  <si>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</si>
  <si>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</si>
  <si>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</si>
  <si>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</si>
  <si>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</si>
  <si>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</si>
  <si>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</si>
  <si>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</si>
  <si>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</si>
  <si>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</si>
  <si>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</si>
  <si>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</si>
  <si>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</si>
  <si>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</si>
  <si>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</si>
  <si>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</si>
  <si>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</si>
  <si>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</si>
  <si>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</si>
  <si>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</si>
  <si>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</si>
  <si>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</si>
  <si>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</si>
  <si>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</si>
  <si>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</si>
  <si>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</si>
  <si>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</si>
  <si>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</si>
  <si>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</si>
  <si>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</si>
  <si>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</si>
  <si>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</si>
  <si>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</si>
  <si>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</si>
  <si>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</si>
  <si>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</si>
  <si>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</si>
  <si>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</si>
  <si>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</si>
  <si>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</si>
  <si>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</si>
  <si>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</si>
  <si>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</si>
  <si>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</si>
  <si>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</si>
  <si>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</si>
  <si>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</si>
  <si>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</si>
  <si>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</si>
  <si>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</si>
  <si>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</si>
  <si>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</si>
  <si>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</si>
  <si>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</si>
  <si>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</si>
  <si>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</si>
  <si>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</si>
  <si>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</si>
  <si>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</si>
  <si>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</si>
  <si>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</si>
  <si>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</si>
  <si>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</si>
  <si>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</si>
  <si>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</si>
  <si>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</si>
  <si>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</si>
  <si>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</si>
  <si>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</si>
  <si>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</si>
  <si>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</si>
  <si>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</si>
  <si>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</si>
  <si>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</si>
  <si>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</si>
  <si>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</si>
  <si>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</si>
  <si>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</si>
  <si>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</si>
  <si>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</si>
  <si>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</si>
  <si>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</si>
  <si>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</si>
  <si>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</si>
  <si>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</si>
  <si>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</si>
  <si>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</si>
  <si>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</si>
  <si>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</si>
  <si>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</si>
  <si>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</si>
  <si>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</si>
  <si>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</si>
  <si>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</si>
  <si>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</si>
  <si>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</si>
  <si>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</si>
  <si>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</si>
  <si>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</si>
  <si>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</si>
  <si>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</si>
  <si>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</si>
  <si>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</si>
  <si>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</si>
  <si>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</si>
  <si>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</si>
  <si>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</si>
  <si>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</si>
  <si>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</si>
  <si>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</si>
  <si>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</si>
  <si>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</si>
  <si>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</si>
  <si>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</si>
  <si>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</si>
  <si>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</si>
  <si>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</si>
  <si>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</si>
  <si>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</si>
  <si>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</si>
  <si>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</si>
  <si>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</si>
  <si>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</si>
  <si>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</si>
  <si>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</si>
  <si>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</si>
  <si>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</si>
  <si>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</si>
  <si>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</si>
  <si>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</si>
  <si>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</si>
  <si>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</si>
  <si>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</si>
  <si>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</si>
  <si>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</si>
  <si>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</si>
  <si>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</si>
  <si>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</si>
  <si>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</si>
  <si>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</si>
  <si>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</si>
  <si>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</si>
  <si>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</si>
  <si>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</si>
  <si>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</si>
  <si>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</si>
  <si>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</si>
  <si>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</si>
  <si>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</si>
  <si>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</si>
  <si>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</si>
  <si>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</si>
  <si>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</si>
  <si>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</si>
  <si>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</si>
  <si>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</si>
  <si>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</si>
  <si>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</si>
  <si>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</si>
  <si>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</si>
  <si>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</si>
  <si>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</si>
  <si>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</si>
  <si>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</si>
  <si>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</si>
  <si>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</si>
  <si>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</si>
  <si>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</si>
  <si>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</si>
  <si>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</si>
  <si>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</si>
  <si>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</si>
  <si>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</si>
  <si>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</si>
  <si>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</si>
  <si>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</si>
  <si>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</si>
  <si>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</si>
  <si>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</si>
  <si>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</si>
  <si>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</si>
  <si>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</si>
  <si>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</si>
  <si>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</si>
  <si>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</si>
  <si>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</si>
  <si>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</si>
  <si>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</si>
  <si>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</si>
  <si>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</si>
  <si>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</si>
  <si>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</si>
  <si>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</si>
  <si>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</si>
  <si>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</si>
  <si>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</si>
  <si>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</si>
  <si>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</si>
  <si>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</si>
  <si>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</si>
  <si>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</si>
  <si>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</si>
  <si>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</si>
  <si>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</si>
  <si>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</si>
  <si>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</si>
  <si>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</si>
  <si>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</si>
  <si>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</si>
  <si>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</si>
  <si>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</si>
  <si>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</si>
  <si>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</si>
  <si>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</si>
  <si>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</si>
  <si>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</si>
  <si>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</si>
  <si>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</si>
  <si>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</si>
  <si>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</si>
  <si>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</si>
  <si>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</si>
  <si>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</si>
  <si>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</si>
  <si>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</si>
  <si>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</si>
  <si>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</si>
  <si>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</si>
  <si>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</si>
  <si>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</si>
  <si>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</si>
  <si>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</si>
  <si>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</si>
  <si>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</si>
  <si>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</si>
  <si>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</si>
  <si>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</si>
  <si>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</si>
  <si>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</si>
  <si>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</si>
  <si>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</si>
  <si>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</si>
  <si>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</si>
  <si>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</si>
  <si>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</si>
  <si>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</si>
  <si>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</si>
  <si>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</si>
  <si>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</si>
  <si>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</si>
  <si>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</si>
  <si>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</si>
  <si>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</si>
  <si>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</si>
  <si>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</si>
  <si>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</si>
  <si>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</si>
  <si>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</si>
  <si>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</si>
  <si>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</si>
  <si>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</si>
  <si>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</si>
  <si>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</si>
  <si>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</si>
  <si>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</si>
  <si>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</si>
  <si>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</si>
  <si>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</si>
  <si>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</si>
  <si>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</si>
  <si>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</si>
  <si>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</si>
  <si>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</si>
  <si>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</si>
  <si>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</si>
  <si>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</si>
  <si>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</si>
  <si>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</si>
  <si>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</si>
  <si>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</si>
  <si>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</si>
  <si>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</si>
  <si>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</si>
  <si>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</si>
  <si>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</si>
  <si>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</si>
  <si>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</si>
  <si>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</si>
  <si>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</si>
  <si>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</si>
  <si>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</si>
  <si>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</si>
  <si>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</si>
  <si>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</si>
  <si>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</si>
  <si>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</si>
  <si>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</si>
  <si>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</si>
  <si>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</si>
  <si>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</si>
  <si>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</si>
  <si>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</si>
  <si>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</si>
  <si>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</si>
  <si>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</si>
  <si>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</si>
  <si>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</si>
  <si>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</si>
  <si>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</si>
  <si>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</si>
  <si>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</si>
  <si>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</si>
  <si>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</si>
  <si>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</si>
  <si>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</si>
  <si>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</si>
  <si>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</si>
  <si>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</si>
  <si>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</si>
  <si>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</si>
  <si>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</si>
  <si>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</si>
  <si>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</si>
  <si>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</si>
  <si>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</si>
  <si>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</si>
  <si>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</si>
  <si>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</si>
  <si>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</si>
  <si>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</si>
  <si>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</si>
  <si>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</si>
  <si>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</si>
  <si>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</si>
  <si>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</si>
  <si>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</si>
  <si>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</si>
  <si>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</si>
  <si>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</si>
  <si>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</si>
  <si>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</si>
  <si>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</si>
  <si>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</si>
  <si>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</si>
  <si>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</si>
  <si>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</si>
  <si>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</si>
  <si>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</si>
  <si>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</si>
  <si>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</si>
  <si>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</si>
  <si>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</si>
  <si>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</si>
  <si>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</si>
  <si>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</si>
  <si>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</si>
  <si>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</si>
  <si>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</si>
  <si>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</si>
  <si>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</si>
  <si>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</si>
  <si>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</si>
  <si>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</si>
  <si>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</si>
  <si>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</si>
  <si>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</si>
  <si>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</si>
  <si>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</si>
  <si>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</si>
  <si>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</si>
  <si>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</si>
  <si>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</si>
  <si>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</si>
  <si>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</si>
  <si>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</si>
  <si>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</si>
  <si>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</si>
  <si>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</si>
  <si>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</si>
  <si>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</si>
  <si>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</si>
  <si>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</si>
  <si>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</si>
  <si>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</si>
  <si>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</si>
  <si>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</si>
  <si>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</si>
  <si>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</si>
  <si>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</si>
  <si>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</si>
  <si>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</si>
  <si>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</si>
  <si>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</si>
  <si>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</si>
  <si>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</si>
  <si>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</si>
  <si>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</si>
  <si>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</si>
  <si>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</si>
  <si>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</si>
  <si>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</si>
  <si>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</si>
  <si>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</si>
  <si>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</si>
  <si>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</si>
  <si>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</si>
  <si>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</si>
  <si>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</si>
  <si>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</si>
  <si>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</si>
  <si>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</si>
  <si>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</si>
  <si>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</si>
  <si>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</si>
  <si>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</si>
  <si>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</si>
  <si>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</si>
  <si>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</si>
  <si>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</si>
  <si>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</si>
  <si>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</si>
  <si>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</si>
  <si>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</si>
  <si>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</si>
  <si>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</si>
  <si>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</si>
  <si>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</si>
  <si>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</si>
  <si>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</si>
  <si>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</si>
  <si>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</si>
  <si>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</si>
  <si>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</si>
  <si>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</si>
  <si>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</si>
  <si>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</si>
  <si>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</si>
  <si>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</si>
  <si>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</si>
  <si>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</si>
  <si>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</si>
  <si>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</si>
  <si>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</si>
  <si>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</si>
  <si>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</si>
  <si>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</si>
  <si>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</si>
  <si>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</si>
  <si>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</si>
  <si>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</si>
  <si>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</si>
  <si>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</si>
  <si>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</si>
  <si>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</si>
  <si>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</si>
  <si>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</si>
  <si>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</si>
  <si>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</si>
  <si>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</si>
  <si>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</si>
  <si>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</si>
  <si>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</si>
  <si>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</si>
  <si>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</si>
  <si>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</si>
  <si>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</si>
  <si>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</si>
  <si>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</si>
  <si>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</si>
  <si>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</si>
  <si>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</si>
  <si>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</si>
  <si>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</si>
  <si>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</si>
  <si>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</si>
  <si>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</si>
  <si>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</si>
  <si>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</si>
  <si>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</si>
  <si>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</si>
  <si>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</si>
  <si>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</si>
  <si>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</si>
  <si>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</si>
  <si>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</si>
  <si>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</si>
  <si>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</si>
  <si>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</si>
  <si>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</si>
  <si>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</si>
  <si>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</si>
  <si>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</si>
  <si>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</si>
  <si>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</si>
  <si>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</si>
  <si>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</si>
  <si>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</si>
  <si>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</si>
  <si>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</si>
  <si>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</si>
  <si>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</si>
  <si>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</si>
  <si>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</si>
  <si>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</si>
  <si>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</si>
  <si>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</si>
  <si>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</si>
  <si>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</si>
  <si>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</si>
  <si>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</si>
  <si>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</si>
  <si>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</si>
  <si>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</si>
  <si>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</si>
  <si>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</si>
  <si>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</si>
  <si>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</si>
  <si>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</si>
  <si>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</si>
  <si>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</si>
  <si>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</si>
  <si>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</si>
  <si>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</si>
  <si>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</si>
  <si>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</si>
  <si>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</si>
  <si>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</si>
  <si>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</si>
  <si>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</si>
  <si>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</si>
  <si>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</si>
  <si>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</si>
  <si>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</si>
  <si>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</si>
  <si>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</si>
  <si>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</si>
  <si>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</si>
  <si>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</si>
  <si>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</si>
  <si>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</si>
  <si>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</si>
  <si>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</si>
  <si>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</si>
  <si>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</si>
  <si>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</si>
  <si>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</si>
  <si>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</si>
  <si>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</si>
  <si>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</si>
  <si>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</si>
  <si>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</si>
  <si>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</si>
  <si>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</si>
  <si>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</si>
  <si>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</si>
  <si>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</si>
  <si>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</si>
  <si>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</si>
  <si>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</si>
  <si>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</si>
  <si>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</si>
  <si>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</si>
  <si>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</si>
  <si>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</si>
  <si>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</si>
  <si>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</si>
  <si>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</si>
  <si>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</si>
  <si>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</si>
  <si>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</si>
  <si>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</si>
  <si>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</si>
  <si>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</si>
  <si>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</si>
  <si>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</si>
  <si>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</si>
  <si>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</si>
  <si>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</si>
  <si>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</si>
  <si>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</si>
  <si>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</si>
  <si>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</si>
  <si>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</si>
  <si>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</si>
  <si>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</si>
  <si>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</si>
  <si>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</si>
  <si>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</si>
  <si>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</si>
  <si>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</si>
  <si>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</si>
  <si>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</si>
  <si>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</si>
  <si>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</si>
  <si>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</si>
  <si>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</si>
  <si>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</si>
  <si>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</si>
  <si>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</si>
  <si>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</si>
  <si>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</si>
  <si>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</si>
  <si>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</si>
  <si>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</si>
  <si>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</si>
  <si>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</si>
  <si>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</si>
  <si>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</si>
  <si>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</si>
  <si>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</si>
  <si>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</si>
  <si>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</si>
  <si>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</si>
  <si>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</si>
  <si>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</si>
  <si>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</si>
  <si>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</si>
  <si>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</si>
  <si>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</si>
  <si>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</si>
  <si>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</si>
  <si>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</si>
  <si>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</si>
  <si>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</si>
  <si>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</si>
  <si>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</si>
  <si>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</si>
  <si>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</si>
  <si>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</si>
  <si>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</si>
  <si>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</si>
  <si>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</si>
  <si>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</si>
  <si>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</si>
  <si>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</si>
  <si>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</si>
  <si>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</si>
  <si>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</si>
  <si>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</si>
  <si>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</si>
  <si>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</si>
  <si>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</si>
  <si>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</si>
  <si>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</si>
  <si>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</si>
  <si>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</si>
  <si>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</si>
  <si>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</si>
  <si>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</si>
  <si>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</si>
  <si>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</si>
  <si>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</si>
  <si>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</si>
  <si>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</si>
  <si>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</si>
  <si>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</si>
  <si>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</si>
  <si>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</si>
  <si>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</si>
  <si>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</si>
  <si>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</si>
  <si>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</si>
  <si>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</si>
  <si>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</si>
  <si>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</si>
  <si>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</si>
  <si>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</si>
  <si>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</si>
  <si>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</si>
  <si>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</si>
  <si>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</si>
  <si>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</si>
  <si>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</si>
  <si>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</si>
  <si>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</si>
  <si>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</si>
  <si>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</si>
  <si>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</si>
  <si>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</si>
  <si>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</si>
  <si>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</si>
  <si>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</si>
  <si>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</si>
  <si>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</si>
  <si>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</si>
  <si>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</si>
  <si>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</si>
  <si>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</si>
  <si>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</si>
  <si>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</si>
  <si>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</si>
  <si>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</si>
  <si>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</si>
  <si>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</si>
  <si>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</si>
  <si>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</si>
  <si>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</si>
  <si>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</si>
  <si>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</si>
  <si>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</si>
  <si>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</si>
  <si>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</si>
  <si>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</si>
  <si>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</si>
  <si>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</si>
  <si>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</si>
  <si>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</si>
  <si>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</si>
  <si>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</si>
  <si>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</si>
  <si>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</si>
  <si>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</si>
  <si>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</si>
  <si>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</si>
  <si>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</si>
  <si>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</si>
  <si>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</si>
  <si>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</si>
  <si>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</si>
  <si>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</si>
  <si>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</si>
  <si>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</si>
  <si>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</si>
  <si>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</si>
  <si>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</si>
  <si>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</si>
  <si>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</si>
  <si>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</si>
  <si>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</si>
  <si>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</si>
  <si>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</si>
  <si>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</si>
  <si>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</si>
  <si>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</si>
  <si>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</si>
  <si>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</si>
  <si>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</si>
  <si>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</si>
  <si>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</si>
  <si>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</si>
  <si>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</si>
  <si>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</si>
  <si>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</si>
  <si>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</si>
  <si>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</si>
  <si>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</si>
  <si>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</si>
  <si>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</si>
  <si>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</si>
  <si>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</si>
  <si>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</si>
  <si>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</si>
  <si>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</si>
  <si>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</si>
  <si>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</si>
  <si>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</si>
  <si>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</si>
  <si>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</si>
  <si>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</si>
  <si>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</si>
  <si>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</si>
  <si>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</si>
  <si>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</si>
  <si>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</si>
  <si>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</si>
  <si>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</si>
  <si>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</si>
  <si>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</si>
  <si>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</si>
  <si>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</si>
  <si>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</si>
  <si>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</si>
  <si>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</si>
  <si>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</si>
  <si>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</si>
  <si>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</si>
  <si>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</si>
  <si>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</si>
  <si>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</si>
  <si>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</si>
  <si>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</si>
  <si>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</si>
  <si>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</si>
  <si>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</si>
  <si>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</si>
  <si>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</si>
  <si>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</si>
  <si>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</si>
  <si>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</si>
  <si>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</si>
  <si>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</si>
  <si>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</si>
  <si>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</si>
  <si>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</si>
  <si>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</si>
  <si>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</si>
  <si>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</si>
  <si>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</si>
  <si>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</si>
  <si>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</si>
  <si>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</si>
  <si>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</si>
  <si>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</si>
  <si>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</si>
  <si>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</si>
  <si>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</si>
  <si>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</si>
  <si>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</si>
  <si>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</si>
  <si>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</si>
  <si>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</si>
  <si>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</si>
  <si>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</si>
  <si>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</si>
  <si>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</si>
  <si>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</si>
  <si>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</si>
  <si>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</si>
  <si>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</si>
  <si>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</si>
  <si>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</si>
  <si>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</si>
  <si>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</si>
  <si>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</si>
  <si>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</si>
  <si>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</si>
  <si>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</si>
  <si>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</si>
  <si>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</si>
  <si>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</si>
  <si>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</si>
  <si>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</si>
  <si>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</si>
  <si>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</si>
  <si>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</si>
  <si>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</si>
  <si>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</si>
  <si>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</si>
  <si>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</si>
  <si>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</si>
  <si>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</si>
  <si>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</si>
  <si>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</si>
  <si>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</si>
  <si>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</si>
  <si>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</si>
  <si>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</si>
  <si>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</si>
  <si>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</si>
  <si>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</si>
  <si>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</si>
  <si>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</si>
  <si>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</si>
  <si>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</si>
  <si>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</si>
  <si>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</si>
  <si>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</si>
  <si>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</si>
  <si>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</si>
  <si>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</si>
  <si>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</si>
  <si>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</si>
  <si>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</si>
  <si>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</si>
  <si>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</si>
  <si>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</si>
  <si>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</si>
  <si>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</si>
  <si>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</si>
  <si>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</si>
  <si>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</si>
  <si>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</si>
  <si>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</si>
  <si>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</si>
  <si>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</si>
  <si>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</si>
  <si>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</si>
  <si>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</si>
  <si>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</si>
  <si>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</si>
  <si>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</si>
  <si>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</si>
  <si>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</si>
  <si>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</si>
  <si>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</si>
  <si>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</si>
  <si>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</si>
  <si>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</si>
  <si>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</si>
  <si>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</si>
  <si>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</si>
  <si>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</si>
  <si>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</si>
  <si>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</si>
  <si>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</si>
  <si>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</si>
  <si>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</si>
  <si>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</si>
  <si>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</si>
  <si>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</si>
  <si>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</si>
  <si>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</si>
  <si>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</si>
  <si>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</si>
  <si>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</si>
  <si>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</si>
  <si>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</si>
  <si>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</si>
  <si>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</si>
  <si>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</si>
  <si>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</si>
  <si>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</si>
  <si>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</si>
  <si>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</si>
  <si>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</si>
  <si>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</si>
  <si>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</si>
  <si>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</si>
  <si>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</si>
  <si>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</si>
  <si>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</si>
  <si>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</si>
  <si>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</si>
  <si>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</si>
  <si>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</si>
  <si>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</si>
  <si>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</si>
  <si>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</si>
  <si>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</si>
  <si>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</si>
  <si>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</si>
  <si>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</si>
  <si>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</si>
  <si>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</si>
  <si>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</si>
  <si>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</si>
  <si>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</si>
  <si>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</si>
  <si>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</si>
  <si>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</si>
  <si>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</si>
  <si>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</si>
  <si>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</si>
  <si>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</si>
  <si>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</si>
  <si>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</si>
  <si>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</si>
  <si>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</si>
  <si>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</si>
  <si>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</si>
  <si>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</si>
  <si>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</si>
  <si>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</si>
  <si>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</si>
  <si>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</si>
  <si>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</si>
  <si>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</si>
  <si>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</si>
  <si>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</si>
  <si>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</si>
  <si>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</si>
  <si>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</si>
  <si>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</si>
  <si>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</si>
  <si>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</si>
  <si>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</si>
  <si>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</si>
  <si>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</si>
  <si>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</si>
  <si>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</si>
  <si>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</si>
  <si>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</si>
  <si>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</si>
  <si>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</si>
  <si>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</si>
  <si>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</si>
  <si>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</si>
  <si>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</si>
  <si>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</si>
  <si>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</si>
  <si>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</si>
  <si>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</si>
  <si>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</si>
  <si>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</si>
  <si>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</si>
  <si>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</si>
  <si>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</si>
  <si>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</si>
  <si>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</si>
  <si>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</si>
  <si>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</si>
  <si>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</si>
  <si>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</si>
  <si>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</si>
  <si>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</si>
  <si>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</si>
  <si>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</si>
  <si>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</si>
  <si>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</si>
  <si>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</si>
  <si>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</si>
  <si>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</si>
  <si>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</si>
  <si>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</si>
  <si>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</si>
  <si>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</si>
  <si>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</si>
  <si>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</si>
  <si>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</si>
  <si>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</si>
  <si>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</si>
  <si>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</si>
  <si>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</si>
  <si>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</si>
  <si>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</si>
  <si>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</si>
  <si>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</si>
  <si>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</si>
  <si>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</si>
  <si>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</si>
  <si>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</si>
  <si>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</si>
  <si>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</si>
  <si>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</si>
  <si>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</si>
  <si>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</si>
  <si>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</si>
  <si>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</si>
  <si>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</si>
  <si>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</si>
  <si>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</si>
  <si>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</si>
  <si>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</si>
  <si>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</si>
  <si>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</si>
  <si>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</si>
  <si>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</si>
  <si>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</si>
  <si>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</si>
  <si>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</si>
  <si>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</si>
  <si>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</si>
  <si>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</si>
  <si>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</si>
  <si>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</si>
  <si>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</si>
  <si>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</si>
  <si>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</si>
  <si>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</si>
  <si>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</si>
  <si>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</si>
  <si>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</si>
  <si>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</si>
  <si>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</si>
  <si>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</si>
  <si>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</si>
  <si>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</si>
  <si>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</si>
  <si>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</si>
  <si>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</si>
  <si>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</si>
  <si>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</si>
  <si>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</si>
  <si>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</si>
  <si>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</si>
  <si>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</si>
  <si>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</si>
  <si>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</si>
  <si>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</si>
  <si>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</si>
  <si>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</si>
  <si>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</si>
  <si>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</si>
  <si>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</si>
  <si>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</si>
  <si>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</si>
  <si>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</si>
  <si>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</si>
  <si>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</si>
  <si>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</si>
  <si>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</si>
  <si>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</si>
  <si>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</si>
  <si>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</si>
  <si>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</si>
  <si>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</si>
  <si>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</si>
  <si>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</si>
  <si>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</si>
  <si>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</si>
  <si>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</si>
  <si>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</si>
  <si>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</si>
  <si>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</si>
  <si>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</si>
  <si>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</si>
  <si>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</si>
  <si>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</si>
  <si>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</si>
  <si>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</si>
  <si>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</si>
  <si>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</si>
  <si>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</si>
  <si>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</si>
  <si>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</si>
  <si>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</si>
  <si>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</si>
  <si>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</si>
  <si>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</si>
  <si>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</si>
  <si>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</si>
  <si>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</si>
  <si>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</si>
  <si>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</si>
  <si>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</si>
  <si>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</si>
  <si>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</si>
  <si>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</si>
  <si>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</si>
  <si>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</si>
  <si>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</si>
  <si>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</si>
  <si>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</si>
  <si>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</si>
  <si>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</si>
  <si>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</si>
  <si>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</si>
  <si>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</si>
  <si>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</si>
  <si>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</si>
  <si>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</si>
  <si>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</si>
  <si>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</si>
  <si>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</si>
  <si>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</si>
  <si>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</si>
  <si>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</si>
  <si>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</si>
  <si>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</si>
  <si>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</si>
  <si>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</si>
  <si>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</si>
  <si>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</si>
  <si>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</si>
  <si>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</si>
  <si>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</si>
  <si>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</si>
  <si>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</si>
  <si>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</si>
  <si>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</si>
  <si>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</si>
  <si>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</si>
  <si>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</si>
  <si>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</si>
  <si>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</si>
  <si>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</si>
  <si>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</si>
  <si>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</si>
  <si>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</si>
  <si>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</si>
  <si>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</si>
  <si>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</si>
  <si>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</si>
  <si>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</si>
  <si>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</si>
  <si>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</si>
  <si>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</si>
  <si>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</si>
  <si>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</si>
  <si>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</si>
  <si>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</si>
  <si>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</si>
  <si>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</si>
  <si>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</si>
  <si>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</si>
  <si>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</si>
  <si>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</si>
  <si>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</si>
  <si>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</si>
  <si>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</si>
  <si>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</si>
  <si>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</si>
  <si>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</si>
  <si>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</si>
  <si>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</si>
  <si>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</si>
  <si>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</si>
  <si>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</si>
  <si>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</si>
  <si>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</si>
  <si>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</si>
  <si>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</si>
  <si>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</si>
  <si>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</si>
  <si>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</si>
  <si>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</si>
  <si>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</si>
  <si>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</si>
  <si>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</si>
  <si>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</si>
  <si>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</si>
  <si>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</si>
  <si>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</si>
  <si>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</si>
  <si>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</si>
  <si>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</si>
  <si>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</si>
  <si>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</si>
  <si>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</si>
  <si>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</si>
  <si>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</si>
  <si>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</si>
  <si>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</si>
  <si>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</si>
  <si>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</si>
  <si>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</si>
  <si>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</si>
  <si>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</si>
  <si>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</si>
  <si>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</si>
  <si>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</si>
  <si>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</si>
  <si>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</si>
  <si>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</si>
  <si>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</si>
  <si>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</si>
  <si>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</si>
  <si>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</si>
  <si>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</si>
  <si>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</si>
  <si>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</si>
  <si>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</si>
  <si>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</si>
  <si>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</si>
  <si>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</si>
  <si>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</si>
  <si>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</si>
  <si>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</si>
  <si>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</si>
  <si>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</si>
  <si>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</si>
  <si>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</si>
  <si>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</si>
  <si>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</si>
  <si>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</si>
  <si>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</si>
  <si>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</si>
  <si>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</si>
  <si>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</si>
  <si>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</si>
  <si>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</si>
  <si>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</si>
  <si>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</si>
  <si>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</si>
  <si>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</si>
  <si>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</si>
  <si>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</si>
  <si>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</si>
  <si>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</si>
  <si>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</si>
  <si>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</si>
  <si>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</si>
  <si>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</si>
  <si>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</si>
  <si>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</si>
  <si>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</si>
  <si>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</si>
  <si>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</si>
  <si>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</si>
  <si>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</si>
  <si>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</si>
  <si>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</si>
  <si>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</si>
  <si>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</si>
  <si>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</si>
  <si>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</si>
  <si>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</si>
  <si>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</si>
  <si>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</si>
  <si>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</si>
  <si>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</si>
  <si>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</si>
  <si>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</si>
  <si>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</si>
  <si>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</si>
  <si>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</si>
  <si>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</si>
  <si>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</si>
  <si>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</si>
  <si>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</si>
  <si>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</si>
  <si>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</si>
  <si>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</si>
  <si>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</si>
  <si>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</si>
  <si>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</si>
  <si>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</si>
  <si>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</si>
  <si>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</si>
  <si>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</si>
  <si>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</si>
  <si>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</si>
  <si>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</si>
  <si>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</si>
  <si>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</si>
  <si>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</si>
  <si>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</si>
  <si>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</si>
  <si>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</si>
  <si>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</si>
  <si>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</si>
  <si>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</si>
  <si>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</si>
  <si>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</si>
  <si>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</si>
  <si>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</si>
  <si>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</si>
  <si>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</si>
  <si>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</si>
  <si>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</si>
  <si>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</si>
  <si>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</si>
  <si>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</si>
  <si>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</si>
  <si>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</si>
  <si>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</si>
  <si>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</si>
  <si>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</si>
  <si>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</si>
  <si>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</si>
  <si>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</si>
  <si>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</si>
  <si>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</si>
  <si>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</si>
  <si>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</si>
  <si>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</si>
  <si>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</si>
  <si>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</si>
  <si>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</si>
  <si>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</si>
  <si>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</si>
  <si>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</si>
  <si>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</si>
  <si>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</si>
  <si>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</si>
  <si>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</si>
  <si>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</si>
  <si>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</si>
  <si>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</si>
  <si>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</si>
  <si>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</si>
  <si>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</si>
  <si>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</si>
  <si>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</si>
  <si>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</si>
  <si>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</si>
  <si>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</si>
  <si>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</si>
  <si>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</si>
  <si>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</si>
  <si>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</si>
  <si>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</si>
  <si>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</si>
  <si>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</si>
  <si>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</si>
  <si>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</si>
  <si>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</si>
  <si>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</si>
  <si>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</si>
  <si>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</si>
  <si>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</si>
  <si>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</si>
  <si>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</si>
  <si>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</si>
  <si>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</si>
  <si>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</si>
  <si>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</si>
  <si>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</si>
  <si>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</si>
  <si>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</si>
  <si>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</si>
  <si>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</si>
  <si>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</si>
  <si>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</si>
  <si>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</si>
  <si>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</si>
  <si>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</si>
  <si>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</si>
  <si>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</si>
  <si>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</si>
  <si>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</si>
  <si>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</si>
  <si>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</si>
  <si>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</si>
  <si>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</si>
  <si>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</si>
  <si>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</si>
  <si>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</si>
  <si>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</si>
  <si>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</si>
  <si>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</si>
  <si>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</si>
  <si>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</si>
  <si>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</si>
  <si>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</si>
  <si>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</si>
  <si>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</si>
  <si>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</si>
  <si>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</si>
  <si>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</si>
  <si>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</si>
  <si>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</si>
  <si>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</si>
  <si>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</si>
  <si>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</si>
  <si>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</si>
  <si>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</si>
  <si>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</si>
  <si>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</si>
  <si>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</si>
  <si>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</si>
  <si>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</si>
  <si>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</si>
  <si>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</si>
  <si>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</si>
  <si>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</si>
  <si>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</si>
  <si>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</si>
  <si>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</si>
  <si>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</si>
  <si>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</si>
  <si>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</si>
  <si>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</si>
  <si>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</si>
  <si>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</si>
  <si>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</si>
  <si>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</si>
  <si>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</si>
  <si>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</si>
  <si>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</si>
  <si>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</si>
  <si>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</si>
  <si>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</si>
  <si>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</si>
  <si>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</si>
  <si>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</si>
  <si>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</si>
  <si>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</si>
  <si>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</si>
  <si>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</si>
  <si>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</si>
  <si>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</si>
  <si>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</si>
  <si>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</si>
  <si>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</si>
  <si>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</si>
  <si>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</si>
  <si>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</si>
  <si>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</si>
  <si>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</si>
  <si>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</si>
  <si>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</si>
  <si>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</si>
  <si>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</si>
  <si>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</si>
  <si>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</si>
  <si>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</si>
  <si>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</si>
  <si>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</si>
  <si>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</si>
  <si>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</si>
  <si>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</si>
  <si>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</si>
  <si>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</si>
  <si>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</si>
  <si>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</si>
  <si>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</si>
  <si>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</si>
  <si>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</si>
  <si>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</si>
  <si>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</si>
  <si>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</si>
  <si>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</si>
  <si>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</si>
  <si>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</si>
  <si>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</si>
  <si>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</si>
  <si>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</si>
  <si>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</si>
  <si>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</si>
  <si>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</si>
  <si>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</si>
  <si>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</si>
  <si>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</si>
  <si>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</si>
  <si>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</si>
  <si>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</si>
  <si>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</si>
  <si>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</si>
  <si>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</si>
  <si>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</si>
  <si>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</si>
  <si>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</si>
  <si>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</si>
  <si>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</si>
  <si>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</si>
  <si>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</si>
  <si>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</si>
  <si>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</si>
  <si>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</si>
  <si>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</si>
  <si>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</si>
  <si>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</si>
  <si>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</si>
  <si>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</si>
  <si>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</si>
  <si>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</si>
  <si>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</si>
  <si>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</si>
  <si>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</si>
  <si>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</si>
  <si>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</si>
  <si>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</si>
  <si>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</si>
  <si>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</si>
  <si>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</si>
  <si>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</si>
  <si>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</si>
  <si>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</si>
  <si>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</si>
  <si>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</si>
  <si>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</si>
  <si>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</si>
  <si>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</si>
  <si>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</si>
  <si>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</si>
  <si>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</si>
  <si>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</si>
  <si>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</si>
  <si>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</si>
  <si>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</si>
  <si>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</si>
  <si>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</si>
  <si>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</si>
  <si>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</si>
  <si>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</si>
  <si>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</si>
  <si>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</si>
  <si>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</si>
  <si>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</si>
  <si>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</si>
  <si>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</si>
  <si>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</si>
  <si>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</si>
  <si>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</si>
  <si>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</si>
  <si>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</si>
  <si>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</si>
  <si>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</si>
  <si>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</si>
  <si>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</si>
  <si>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</si>
  <si>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</si>
  <si>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</si>
  <si>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</si>
  <si>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</si>
  <si>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</si>
  <si>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</si>
  <si>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</si>
  <si>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</si>
  <si>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</si>
  <si>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</si>
  <si>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</si>
  <si>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</si>
  <si>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</si>
  <si>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</si>
  <si>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</si>
  <si>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</si>
  <si>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</si>
  <si>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</si>
  <si>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</si>
  <si>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</si>
  <si>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</si>
  <si>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</si>
  <si>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</si>
  <si>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</si>
  <si>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</si>
  <si>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</si>
  <si>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</si>
  <si>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</si>
  <si>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</si>
  <si>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</si>
  <si>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</si>
  <si>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</si>
  <si>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</si>
  <si>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</si>
  <si>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</si>
  <si>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</si>
  <si>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</si>
  <si>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</si>
  <si>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</si>
  <si>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</si>
  <si>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</si>
  <si>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</si>
  <si>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</si>
  <si>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</si>
  <si>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</si>
  <si>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</si>
  <si>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</si>
  <si>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</si>
  <si>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</si>
  <si>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</si>
  <si>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</si>
  <si>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</si>
  <si>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</si>
  <si>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</si>
  <si>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</si>
  <si>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</si>
  <si>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</si>
  <si>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</si>
  <si>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</si>
  <si>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</si>
  <si>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</si>
  <si>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</si>
  <si>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</si>
  <si>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</si>
  <si>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</si>
  <si>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</si>
  <si>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</si>
  <si>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</si>
  <si>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</si>
  <si>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</si>
  <si>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</si>
  <si>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</si>
  <si>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</si>
  <si>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</si>
  <si>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</si>
  <si>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</si>
  <si>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</si>
  <si>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</si>
  <si>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</si>
  <si>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</si>
  <si>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</si>
  <si>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</si>
  <si>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</si>
  <si>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</si>
  <si>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</si>
  <si>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</si>
  <si>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</si>
  <si>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</si>
  <si>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</si>
  <si>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</si>
  <si>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</si>
  <si>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</si>
  <si>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</si>
  <si>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</si>
  <si>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</si>
  <si>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</si>
  <si>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</si>
  <si>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</si>
  <si>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</si>
  <si>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</si>
  <si>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</si>
  <si>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</si>
  <si>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</si>
  <si>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</si>
  <si>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</si>
  <si>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</si>
  <si>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</si>
  <si>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</si>
  <si>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</si>
  <si>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</si>
  <si>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</si>
  <si>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</si>
  <si>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</si>
  <si>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</si>
  <si>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</si>
  <si>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</si>
  <si>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</si>
  <si>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</si>
  <si>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</si>
  <si>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</si>
  <si>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</si>
  <si>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</si>
  <si>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</si>
  <si>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</si>
  <si>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</si>
  <si>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</si>
  <si>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</si>
  <si>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</si>
  <si>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</si>
  <si>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</si>
  <si>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</si>
  <si>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</si>
  <si>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</si>
  <si>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</si>
  <si>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</si>
  <si>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</si>
  <si>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</si>
  <si>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</si>
  <si>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</si>
  <si>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</si>
  <si>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</si>
  <si>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</si>
  <si>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</si>
  <si>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</si>
  <si>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</si>
  <si>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</si>
  <si>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</si>
  <si>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</si>
  <si>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</si>
  <si>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</si>
  <si>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</si>
  <si>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</si>
  <si>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</si>
  <si>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</si>
  <si>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</si>
  <si>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</si>
  <si>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</si>
  <si>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</si>
  <si>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</si>
  <si>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</si>
  <si>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</si>
  <si>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</si>
  <si>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</si>
  <si>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</si>
  <si>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</si>
  <si>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</si>
  <si>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</si>
  <si>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</si>
  <si>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</si>
  <si>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</si>
  <si>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</si>
  <si>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</si>
  <si>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</si>
  <si>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</si>
  <si>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</si>
  <si>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</si>
  <si>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</si>
  <si>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</si>
  <si>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</si>
  <si>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</si>
  <si>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</si>
  <si>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</si>
  <si>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</si>
  <si>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</si>
  <si>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</si>
  <si>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</si>
  <si>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</si>
  <si>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</si>
  <si>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</si>
  <si>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</si>
  <si>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</si>
  <si>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</si>
  <si>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</si>
  <si>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</si>
  <si>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</si>
  <si>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</si>
  <si>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</si>
  <si>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</si>
  <si>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</si>
  <si>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</si>
  <si>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</si>
  <si>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</si>
  <si>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</si>
  <si>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</si>
  <si>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</si>
  <si>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</si>
  <si>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</si>
  <si>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</si>
  <si>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</si>
  <si>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</si>
  <si>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</si>
  <si>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</si>
  <si>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</si>
  <si>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</si>
  <si>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</si>
  <si>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</si>
  <si>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</si>
  <si>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</si>
  <si>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</si>
  <si>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</si>
  <si>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</si>
  <si>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</si>
  <si>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</si>
  <si>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</si>
  <si>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</si>
  <si>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</si>
  <si>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</si>
  <si>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</si>
  <si>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</si>
  <si>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</si>
  <si>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</si>
  <si>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</si>
  <si>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</si>
  <si>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</si>
  <si>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</si>
  <si>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</si>
  <si>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</si>
  <si>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</si>
  <si>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</si>
  <si>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</si>
  <si>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</si>
  <si>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</si>
  <si>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</si>
  <si>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</si>
  <si>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</si>
  <si>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</si>
  <si>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</si>
  <si>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</si>
  <si>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</si>
  <si>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</si>
  <si>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</si>
  <si>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</si>
  <si>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</si>
  <si>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</si>
  <si>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</si>
  <si>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</si>
  <si>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</si>
  <si>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</si>
  <si>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</si>
  <si>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</si>
  <si>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</si>
  <si>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</si>
  <si>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</si>
  <si>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</si>
  <si>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</si>
  <si>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</si>
  <si>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</si>
  <si>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</si>
  <si>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</si>
  <si>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</si>
  <si>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</si>
  <si>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</si>
  <si>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</si>
  <si>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</si>
  <si>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</si>
  <si>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</si>
  <si>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</si>
  <si>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</si>
  <si>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</si>
  <si>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</si>
  <si>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</si>
  <si>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</si>
  <si>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</si>
  <si>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</si>
  <si>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</si>
  <si>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</si>
  <si>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</si>
  <si>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</si>
  <si>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</si>
  <si>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</si>
  <si>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</si>
  <si>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</si>
  <si>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</si>
  <si>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</si>
  <si>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</si>
  <si>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</si>
  <si>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</si>
  <si>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</si>
  <si>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</si>
  <si>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</si>
  <si>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</si>
  <si>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</si>
  <si>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</si>
  <si>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</si>
  <si>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</si>
  <si>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</si>
  <si>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</si>
  <si>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</si>
  <si>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</si>
  <si>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</si>
  <si>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</si>
  <si>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</si>
  <si>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</si>
  <si>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</si>
  <si>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</si>
  <si>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</si>
  <si>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</si>
  <si>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</si>
  <si>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</si>
  <si>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</si>
  <si>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</si>
  <si>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</si>
  <si>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</si>
  <si>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</si>
  <si>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</si>
  <si>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</si>
  <si>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</si>
  <si>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</si>
  <si>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</si>
  <si>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</si>
  <si>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</si>
  <si>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</si>
  <si>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</si>
  <si>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</si>
  <si>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</si>
  <si>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</si>
  <si>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</si>
  <si>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</si>
  <si>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</si>
  <si>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</si>
  <si>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</si>
  <si>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</si>
  <si>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</si>
  <si>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</si>
  <si>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</si>
  <si>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</si>
  <si>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</si>
  <si>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</si>
  <si>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</si>
  <si>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</si>
  <si>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</si>
  <si>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</si>
  <si>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</si>
  <si>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</si>
  <si>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</si>
  <si>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</si>
  <si>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</si>
  <si>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</si>
  <si>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</si>
  <si>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</si>
  <si>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</si>
  <si>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</si>
  <si>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</si>
  <si>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</si>
  <si>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</si>
  <si>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</si>
  <si>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</si>
  <si>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</si>
  <si>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</si>
  <si>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</si>
  <si>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</si>
  <si>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</si>
  <si>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</si>
  <si>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</si>
  <si>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</si>
  <si>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</si>
  <si>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</si>
  <si>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</si>
  <si>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</si>
  <si>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</si>
  <si>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</si>
  <si>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</si>
  <si>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</si>
  <si>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</si>
  <si>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</si>
  <si>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</si>
  <si>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</si>
  <si>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</si>
  <si>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</si>
  <si>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</si>
  <si>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</si>
  <si>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</si>
  <si>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</si>
  <si>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</si>
  <si>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</si>
  <si>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</si>
  <si>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</si>
  <si>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</si>
  <si>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</si>
  <si>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</si>
  <si>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</si>
  <si>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</si>
  <si>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</si>
  <si>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</si>
  <si>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</si>
  <si>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</si>
  <si>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</si>
  <si>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</si>
  <si>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</si>
  <si>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</si>
  <si>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</si>
  <si>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</si>
  <si>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</si>
  <si>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</si>
  <si>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</si>
  <si>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</si>
  <si>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</si>
  <si>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</si>
  <si>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</si>
  <si>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</si>
  <si>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</si>
  <si>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</si>
  <si>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</si>
  <si>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</si>
  <si>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</si>
  <si>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</si>
  <si>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</si>
  <si>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</si>
  <si>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</si>
  <si>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</si>
  <si>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</si>
  <si>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</si>
  <si>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</si>
  <si>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</si>
  <si>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</si>
  <si>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</si>
  <si>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</si>
  <si>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</si>
  <si>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</si>
  <si>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</si>
  <si>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</si>
  <si>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</si>
  <si>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</si>
  <si>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</si>
  <si>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</si>
  <si>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</si>
  <si>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</si>
  <si>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</si>
  <si>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</si>
  <si>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</si>
  <si>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</si>
  <si>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</si>
  <si>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</si>
  <si>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</si>
  <si>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</si>
  <si>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</si>
  <si>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</si>
  <si>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</si>
  <si>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</si>
  <si>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</si>
  <si>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</si>
  <si>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</si>
  <si>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</si>
  <si>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</si>
  <si>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</si>
  <si>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</si>
  <si>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</si>
  <si>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</si>
  <si>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</si>
  <si>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</si>
  <si>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</si>
  <si>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</si>
  <si>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</si>
  <si>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</si>
  <si>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</si>
  <si>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</si>
  <si>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</si>
  <si>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</si>
  <si>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</si>
  <si>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</si>
  <si>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</si>
  <si>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</si>
  <si>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</si>
  <si>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</si>
  <si>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</si>
  <si>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</si>
  <si>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</si>
  <si>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</si>
  <si>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</si>
  <si>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</si>
  <si>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</si>
  <si>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</si>
  <si>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</si>
  <si>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</si>
  <si>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</si>
  <si>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</si>
  <si>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</si>
  <si>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</si>
  <si>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</si>
  <si>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</si>
  <si>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</si>
  <si>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</si>
  <si>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</si>
  <si>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</si>
  <si>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</si>
  <si>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</si>
  <si>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</si>
  <si>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</si>
  <si>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</si>
  <si>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</si>
  <si>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</si>
  <si>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</si>
  <si>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</si>
  <si>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</si>
  <si>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</si>
  <si>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</si>
  <si>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</si>
  <si>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</si>
  <si>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</si>
  <si>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</si>
  <si>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</si>
  <si>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</si>
  <si>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</si>
  <si>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</si>
  <si>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</si>
  <si>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</si>
  <si>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</si>
  <si>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</si>
  <si>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</si>
  <si>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</si>
  <si>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</si>
  <si>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</si>
  <si>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</si>
  <si>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</si>
  <si>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</si>
  <si>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</si>
  <si>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</si>
  <si>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</si>
  <si>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</si>
  <si>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</si>
  <si>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</si>
  <si>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</si>
  <si>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</si>
  <si>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</si>
  <si>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</si>
  <si>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</si>
  <si>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</si>
  <si>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</si>
  <si>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</si>
  <si>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</si>
  <si>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</si>
  <si>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</si>
  <si>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</si>
  <si>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</si>
  <si>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</si>
  <si>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</si>
  <si>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</si>
  <si>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</si>
  <si>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</si>
  <si>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</si>
  <si>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</si>
  <si>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</si>
  <si>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</si>
  <si>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</si>
  <si>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</si>
  <si>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</si>
  <si>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</si>
  <si>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</si>
  <si>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</si>
  <si>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</si>
  <si>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</si>
  <si>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</si>
  <si>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</si>
  <si>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</si>
  <si>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</si>
  <si>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</si>
  <si>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</si>
  <si>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</si>
  <si>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</si>
  <si>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</si>
  <si>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</si>
  <si>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</si>
  <si>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</si>
  <si>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</si>
  <si>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</si>
  <si>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</si>
  <si>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</si>
  <si>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</si>
  <si>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</si>
  <si>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</si>
  <si>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</si>
  <si>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</si>
  <si>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</si>
  <si>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</si>
  <si>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</si>
  <si>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</si>
  <si>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</si>
  <si>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</si>
  <si>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</si>
  <si>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</si>
  <si>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</si>
  <si>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</si>
  <si>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</si>
  <si>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</si>
  <si>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</si>
  <si>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</si>
  <si>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</si>
  <si>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</si>
  <si>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</si>
  <si>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</si>
  <si>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</si>
  <si>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</si>
  <si>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</si>
  <si>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</si>
  <si>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</si>
  <si>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</si>
  <si>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</si>
  <si>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</si>
  <si>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</si>
  <si>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</si>
  <si>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</si>
  <si>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</si>
  <si>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</si>
  <si>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</si>
  <si>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</si>
  <si>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</si>
  <si>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</si>
  <si>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</si>
  <si>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</si>
  <si>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</si>
  <si>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</si>
  <si>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</si>
  <si>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</si>
  <si>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</si>
  <si>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</si>
  <si>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</si>
  <si>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</si>
  <si>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</si>
  <si>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</si>
  <si>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</si>
  <si>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</si>
  <si>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</si>
  <si>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</si>
  <si>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</si>
  <si>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</si>
  <si>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</si>
  <si>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</si>
  <si>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</si>
  <si>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</si>
  <si>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</si>
  <si>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</si>
  <si>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</si>
  <si>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</si>
  <si>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</si>
  <si>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</si>
  <si>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</si>
  <si>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</si>
  <si>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</si>
  <si>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</si>
  <si>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</si>
  <si>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</si>
  <si>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</si>
  <si>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</si>
  <si>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</si>
  <si>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</si>
  <si>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</si>
  <si>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</si>
  <si>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</si>
  <si>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</si>
  <si>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</si>
  <si>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</si>
  <si>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</si>
  <si>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</si>
  <si>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</si>
  <si>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</si>
  <si>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</si>
  <si>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</si>
  <si>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</si>
  <si>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</si>
  <si>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</si>
  <si>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</si>
  <si>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</si>
  <si>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</si>
  <si>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</si>
  <si>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</si>
  <si>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</si>
  <si>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</si>
  <si>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</si>
  <si>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</si>
  <si>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</si>
  <si>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</si>
  <si>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</si>
  <si>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</si>
  <si>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</si>
  <si>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</si>
  <si>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</si>
  <si>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</si>
  <si>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</si>
  <si>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</si>
  <si>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</si>
  <si>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</si>
  <si>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</si>
  <si>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</si>
  <si>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</si>
  <si>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</si>
  <si>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</si>
  <si>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</si>
  <si>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</si>
  <si>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</si>
  <si>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</si>
  <si>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</si>
  <si>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</si>
  <si>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</si>
  <si>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</si>
  <si>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</si>
  <si>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</si>
  <si>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</si>
  <si>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</si>
  <si>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</si>
  <si>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</si>
  <si>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</si>
  <si>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</si>
  <si>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</si>
  <si>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</si>
  <si>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</si>
  <si>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</si>
  <si>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</si>
  <si>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</si>
  <si>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</si>
  <si>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</si>
  <si>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</si>
  <si>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</si>
  <si>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</si>
  <si>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</si>
  <si>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</si>
  <si>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</si>
  <si>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</si>
  <si>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</si>
  <si>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</si>
  <si>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</si>
  <si>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</si>
  <si>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</si>
  <si>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</si>
  <si>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</si>
  <si>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</si>
  <si>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</si>
  <si>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</si>
  <si>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</si>
  <si>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</si>
  <si>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</si>
  <si>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</si>
  <si>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</si>
  <si>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</si>
  <si>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</si>
  <si>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</si>
  <si>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</si>
  <si>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</si>
  <si>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</si>
  <si>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</si>
  <si>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</si>
  <si>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</si>
  <si>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</si>
  <si>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</si>
  <si>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</si>
  <si>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</si>
  <si>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</si>
  <si>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</si>
  <si>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</si>
  <si>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</si>
  <si>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</si>
  <si>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</si>
  <si>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</si>
  <si>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</si>
  <si>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</si>
  <si>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</si>
  <si>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</si>
  <si>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</si>
  <si>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</si>
  <si>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</si>
  <si>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</si>
  <si>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</si>
  <si>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</si>
  <si>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</si>
  <si>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</si>
  <si>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</si>
  <si>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</si>
  <si>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</si>
  <si>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</si>
  <si>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</si>
  <si>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</si>
  <si>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</si>
  <si>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</si>
  <si>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</si>
  <si>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</si>
  <si>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</si>
  <si>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</si>
  <si>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</si>
  <si>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</si>
  <si>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</si>
  <si>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</si>
  <si>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</si>
  <si>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</si>
  <si>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</si>
  <si>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</si>
  <si>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</si>
  <si>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</si>
  <si>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</si>
  <si>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</si>
  <si>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</si>
  <si>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</si>
  <si>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</si>
  <si>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</si>
  <si>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</si>
  <si>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</si>
  <si>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</si>
  <si>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</si>
  <si>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</si>
  <si>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</si>
  <si>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</si>
  <si>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</si>
  <si>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</si>
  <si>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</si>
  <si>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</si>
  <si>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</si>
  <si>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</si>
  <si>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</si>
  <si>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</si>
  <si>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</si>
  <si>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</si>
  <si>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</si>
  <si>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</si>
  <si>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</si>
  <si>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</si>
  <si>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</si>
  <si>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</si>
  <si>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</si>
  <si>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</si>
  <si>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</si>
  <si>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</si>
  <si>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</si>
  <si>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</si>
  <si>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</si>
  <si>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</si>
  <si>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</si>
  <si>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</si>
  <si>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</si>
  <si>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</si>
  <si>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</si>
  <si>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</si>
  <si>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</si>
  <si>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</si>
  <si>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</si>
  <si>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</si>
  <si>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</si>
  <si>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</si>
  <si>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</si>
  <si>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</si>
  <si>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</si>
  <si>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</si>
  <si>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</si>
  <si>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</si>
  <si>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</si>
  <si>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</si>
  <si>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</si>
  <si>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</si>
  <si>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</si>
  <si>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</si>
  <si>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</si>
  <si>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</si>
  <si>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</si>
  <si>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</si>
  <si>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</si>
  <si>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</si>
  <si>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</si>
  <si>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</si>
  <si>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</si>
  <si>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</si>
  <si>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</si>
  <si>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</si>
  <si>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</si>
  <si>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</si>
  <si>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</si>
  <si>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</si>
  <si>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</si>
  <si>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</si>
  <si>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</si>
  <si>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</si>
  <si>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</si>
  <si>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</si>
  <si>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</si>
  <si>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</si>
  <si>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</si>
  <si>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</si>
  <si>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</si>
  <si>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</si>
  <si>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</si>
  <si>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</si>
  <si>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</si>
  <si>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</si>
  <si>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</si>
  <si>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</si>
  <si>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</si>
  <si>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</si>
  <si>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</si>
  <si>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</si>
  <si>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</si>
  <si>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</si>
  <si>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</si>
  <si>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</si>
  <si>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</si>
  <si>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</si>
  <si>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</si>
  <si>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</si>
  <si>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</si>
  <si>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</si>
  <si>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</si>
  <si>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</si>
  <si>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</si>
  <si>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</si>
  <si>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</si>
  <si>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</si>
  <si>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</si>
  <si>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</si>
  <si>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</si>
  <si>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</si>
  <si>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</si>
  <si>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</si>
  <si>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</si>
  <si>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</si>
  <si>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</si>
  <si>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</si>
  <si>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</si>
  <si>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</si>
  <si>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</si>
  <si>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</si>
  <si>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</si>
  <si>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</si>
  <si>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</si>
  <si>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</si>
  <si>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</si>
  <si>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</si>
  <si>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</si>
  <si>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</si>
  <si>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</si>
  <si>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</si>
  <si>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</si>
  <si>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</si>
  <si>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</si>
  <si>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</si>
  <si>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</si>
  <si>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</si>
  <si>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</si>
  <si>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</si>
  <si>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</si>
  <si>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</si>
  <si>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</si>
  <si>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</si>
  <si>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</si>
  <si>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</si>
  <si>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</si>
  <si>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</si>
  <si>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</si>
  <si>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</si>
  <si>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</si>
  <si>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</si>
  <si>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</si>
  <si>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</si>
  <si>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</si>
  <si>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</si>
  <si>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</si>
  <si>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</si>
  <si>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</si>
  <si>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</si>
  <si>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</si>
  <si>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</si>
  <si>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</si>
  <si>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</si>
  <si>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</si>
  <si>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</si>
  <si>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</si>
  <si>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</si>
  <si>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</si>
  <si>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</si>
  <si>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</si>
  <si>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</si>
  <si>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</si>
  <si>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</si>
  <si>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</si>
  <si>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</si>
  <si>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</si>
  <si>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</si>
  <si>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</si>
  <si>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</si>
  <si>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</si>
  <si>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</si>
  <si>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</si>
  <si>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</si>
  <si>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</si>
  <si>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</si>
  <si>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</si>
  <si>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</si>
  <si>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</si>
  <si>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</si>
  <si>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</si>
  <si>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</si>
  <si>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</si>
  <si>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</si>
  <si>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</si>
  <si>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</si>
  <si>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</si>
  <si>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</si>
  <si>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</si>
  <si>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</si>
  <si>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</si>
  <si>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</si>
  <si>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</si>
  <si>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</si>
  <si>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</si>
  <si>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</si>
  <si>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</si>
  <si>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</si>
  <si>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</si>
  <si>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</si>
  <si>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</si>
  <si>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</si>
  <si>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</si>
  <si>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</si>
  <si>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</si>
  <si>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</si>
  <si>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</si>
  <si>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</si>
  <si>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</si>
  <si>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</si>
  <si>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</si>
  <si>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</si>
  <si>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</si>
  <si>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</si>
  <si>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</si>
  <si>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</si>
  <si>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</si>
  <si>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</si>
  <si>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</si>
  <si>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</si>
  <si>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</si>
  <si>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</si>
  <si>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</si>
  <si>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</si>
  <si>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</si>
  <si>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</si>
  <si>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</si>
  <si>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</si>
  <si>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</si>
  <si>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</si>
  <si>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</si>
  <si>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</si>
  <si>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</si>
  <si>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</si>
  <si>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</si>
  <si>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</si>
  <si>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</si>
  <si>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</si>
  <si>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</si>
  <si>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</si>
  <si>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</si>
  <si>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</si>
  <si>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</si>
  <si>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</si>
  <si>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</si>
  <si>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</si>
  <si>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</si>
  <si>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</si>
  <si>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</si>
  <si>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</si>
  <si>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</si>
  <si>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</si>
  <si>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</si>
  <si>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</si>
  <si>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</si>
  <si>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</si>
  <si>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</si>
  <si>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</si>
  <si>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</si>
  <si>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</si>
  <si>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</si>
  <si>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</si>
  <si>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</si>
  <si>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</si>
  <si>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</si>
  <si>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</si>
  <si>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</si>
  <si>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</si>
  <si>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</si>
  <si>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</si>
  <si>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</si>
  <si>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</si>
  <si>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</si>
  <si>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</si>
  <si>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</si>
  <si>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</si>
  <si>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</si>
  <si>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</si>
  <si>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</si>
  <si>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</si>
  <si>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</si>
  <si>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</si>
  <si>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</si>
  <si>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</si>
  <si>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</si>
  <si>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</si>
  <si>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</si>
  <si>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</si>
  <si>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</si>
  <si>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</si>
  <si>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</si>
  <si>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</si>
  <si>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</si>
  <si>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</si>
  <si>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</si>
  <si>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</si>
  <si>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</si>
  <si>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</si>
  <si>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</si>
  <si>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</si>
  <si>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</si>
  <si>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</si>
  <si>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</si>
  <si>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</si>
  <si>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</si>
  <si>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</si>
  <si>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</si>
  <si>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</si>
  <si>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</si>
  <si>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</si>
  <si>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</si>
  <si>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</si>
  <si>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</si>
  <si>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</si>
  <si>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</si>
  <si>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</si>
  <si>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</si>
  <si>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</si>
  <si>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</si>
  <si>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</si>
  <si>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</si>
  <si>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</si>
  <si>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</si>
  <si>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</si>
  <si>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</si>
  <si>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</si>
  <si>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</si>
  <si>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</si>
  <si>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</si>
  <si>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</si>
  <si>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</si>
  <si>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</si>
  <si>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</si>
  <si>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</si>
  <si>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</si>
  <si>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</si>
  <si>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</si>
  <si>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</si>
  <si>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</si>
  <si>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</si>
  <si>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</si>
  <si>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</si>
  <si>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</si>
  <si>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</si>
  <si>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</si>
  <si>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</si>
  <si>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</si>
  <si>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</si>
  <si>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</si>
  <si>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</si>
  <si>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</si>
  <si>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</si>
  <si>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</si>
  <si>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</si>
  <si>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</si>
  <si>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</si>
  <si>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</si>
  <si>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</si>
  <si>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</si>
  <si>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</si>
  <si>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</si>
  <si>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</si>
  <si>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</si>
  <si>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</si>
  <si>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</si>
  <si>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</si>
  <si>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</si>
  <si>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</si>
  <si>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</si>
  <si>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</si>
  <si>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</si>
  <si>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</si>
  <si>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</si>
  <si>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</si>
  <si>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</si>
  <si>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</si>
  <si>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</si>
  <si>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</si>
  <si>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</si>
  <si>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</si>
  <si>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</si>
  <si>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</si>
  <si>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</si>
  <si>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</si>
  <si>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</si>
  <si>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</si>
  <si>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</si>
  <si>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</si>
  <si>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</si>
  <si>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</si>
  <si>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</si>
  <si>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</si>
  <si>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</si>
  <si>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</si>
  <si>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</si>
  <si>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</si>
  <si>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</si>
  <si>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</si>
  <si>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</si>
  <si>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</si>
  <si>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</si>
  <si>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</si>
  <si>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</si>
  <si>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</si>
  <si>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</si>
  <si>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</si>
  <si>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</si>
  <si>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</si>
  <si>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</si>
  <si>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</si>
  <si>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</si>
  <si>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</si>
  <si>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</si>
  <si>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</si>
  <si>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</si>
  <si>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</si>
  <si>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</si>
  <si>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</si>
  <si>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</si>
  <si>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</si>
  <si>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</si>
  <si>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</si>
  <si>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</si>
  <si>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</si>
  <si>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</si>
  <si>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</si>
  <si>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</si>
  <si>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</si>
  <si>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</si>
  <si>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</si>
  <si>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</si>
  <si>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</si>
  <si>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</si>
  <si>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</si>
  <si>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</si>
  <si>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</si>
  <si>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</si>
  <si>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</si>
  <si>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</si>
  <si>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</si>
  <si>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</si>
  <si>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</si>
  <si>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</si>
  <si>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</si>
  <si>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</si>
  <si>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</si>
  <si>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</si>
  <si>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</si>
  <si>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</si>
  <si>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</si>
  <si>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</si>
  <si>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</si>
  <si>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</si>
  <si>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</si>
  <si>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</si>
  <si>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</si>
  <si>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</si>
  <si>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</si>
  <si>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</si>
  <si>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</si>
  <si>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</si>
  <si>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</si>
  <si>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</si>
  <si>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</si>
  <si>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</si>
  <si>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</si>
  <si>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</si>
  <si>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</si>
  <si>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</si>
  <si>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</si>
  <si>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</si>
  <si>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</si>
  <si>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</si>
  <si>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</si>
  <si>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</si>
  <si>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</si>
  <si>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</si>
  <si>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</si>
  <si>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</si>
  <si>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</si>
  <si>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</si>
  <si>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</si>
  <si>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</si>
  <si>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</si>
  <si>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</si>
  <si>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</si>
  <si>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</si>
  <si>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</si>
  <si>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</si>
  <si>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</si>
  <si>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</si>
  <si>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</si>
  <si>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</si>
  <si>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</si>
  <si>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</si>
  <si>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</si>
  <si>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</si>
  <si>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</si>
  <si>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</si>
  <si>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</si>
  <si>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</si>
  <si>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</si>
  <si>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</si>
  <si>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</si>
  <si>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</si>
  <si>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</si>
  <si>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</si>
  <si>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</si>
  <si>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</si>
  <si>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</si>
  <si>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</si>
  <si>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</si>
  <si>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</si>
  <si>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</si>
  <si>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</si>
  <si>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</si>
  <si>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</si>
  <si>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</si>
  <si>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</si>
  <si>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</si>
  <si>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</si>
  <si>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</si>
  <si>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</si>
  <si>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</si>
  <si>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</si>
  <si>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</si>
  <si>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</si>
  <si>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</si>
  <si>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</si>
  <si>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</si>
  <si>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</si>
  <si>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</si>
  <si>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</si>
  <si>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</si>
  <si>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</si>
  <si>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</si>
  <si>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</si>
  <si>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</si>
  <si>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</si>
  <si>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</si>
  <si>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</si>
  <si>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</si>
  <si>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</si>
  <si>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</si>
  <si>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</si>
  <si>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</si>
  <si>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</si>
  <si>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</si>
  <si>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</si>
  <si>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</si>
  <si>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</si>
  <si>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</si>
  <si>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</si>
  <si>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</si>
  <si>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</si>
  <si>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</si>
  <si>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</si>
  <si>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</si>
  <si>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</si>
  <si>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</si>
  <si>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</si>
  <si>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</si>
  <si>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</si>
  <si>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</si>
  <si>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</si>
  <si>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</si>
  <si>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</si>
  <si>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</si>
  <si>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</si>
  <si>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</si>
  <si>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</si>
  <si>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</si>
  <si>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</si>
  <si>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</si>
  <si>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</si>
  <si>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</si>
  <si>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</si>
  <si>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</si>
  <si>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</si>
  <si>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</si>
  <si>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</si>
  <si>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</si>
  <si>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</si>
  <si>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</si>
  <si>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</si>
  <si>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</si>
  <si>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</si>
  <si>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</si>
  <si>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</si>
  <si>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</si>
  <si>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</si>
  <si>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</si>
  <si>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</si>
  <si>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</si>
  <si>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</si>
  <si>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</si>
  <si>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</si>
  <si>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</si>
  <si>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</si>
  <si>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</si>
  <si>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</si>
  <si>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</si>
  <si>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</si>
  <si>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</si>
  <si>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</si>
  <si>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</si>
  <si>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</si>
  <si>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</si>
  <si>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</si>
  <si>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</si>
  <si>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</si>
  <si>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</si>
  <si>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</si>
  <si>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</si>
  <si>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</si>
  <si>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</si>
  <si>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</si>
  <si>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</si>
  <si>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</si>
  <si>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</si>
  <si>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</si>
  <si>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</si>
  <si>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</si>
  <si>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</si>
  <si>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</si>
  <si>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</si>
  <si>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</si>
  <si>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</si>
  <si>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</si>
  <si>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</si>
  <si>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</si>
  <si>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</si>
  <si>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</si>
  <si>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</si>
  <si>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</si>
  <si>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</si>
  <si>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</si>
  <si>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</si>
  <si>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</si>
  <si>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</si>
  <si>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</si>
  <si>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</si>
  <si>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</si>
  <si>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</si>
  <si>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</si>
  <si>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</si>
  <si>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</si>
  <si>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</si>
  <si>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</si>
  <si>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</si>
  <si>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</si>
  <si>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</si>
  <si>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</si>
  <si>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</si>
  <si>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</si>
  <si>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</si>
  <si>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</si>
  <si>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</si>
  <si>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</si>
  <si>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</si>
  <si>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</si>
  <si>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</si>
  <si>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</si>
  <si>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</si>
  <si>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</si>
  <si>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</si>
  <si>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</si>
  <si>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</si>
  <si>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</si>
  <si>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</si>
  <si>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</si>
  <si>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</si>
  <si>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</si>
  <si>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</si>
  <si>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</si>
  <si>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</si>
  <si>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</si>
  <si>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</si>
  <si>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</si>
  <si>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</si>
  <si>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</si>
  <si>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</si>
  <si>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</si>
  <si>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</si>
  <si>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</si>
  <si>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</si>
  <si>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</si>
  <si>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</si>
  <si>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</si>
  <si>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</si>
  <si>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</si>
  <si>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</si>
  <si>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</si>
  <si>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</si>
  <si>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</si>
  <si>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</si>
  <si>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</si>
  <si>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</si>
  <si>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</si>
  <si>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</si>
  <si>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</si>
  <si>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</si>
  <si>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</si>
  <si>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</si>
  <si>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</si>
  <si>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</si>
  <si>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</si>
  <si>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</si>
  <si>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</si>
  <si>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</si>
  <si>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</si>
  <si>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</si>
  <si>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</si>
  <si>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</si>
  <si>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</si>
  <si>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</si>
  <si>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</si>
  <si>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</si>
  <si>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</si>
  <si>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</si>
  <si>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</si>
  <si>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</si>
  <si>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</si>
  <si>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</si>
  <si>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</si>
  <si>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</si>
  <si>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</si>
  <si>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</si>
  <si>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</si>
  <si>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</si>
  <si>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</si>
  <si>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</si>
  <si>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</si>
  <si>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</si>
  <si>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</si>
  <si>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</si>
  <si>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</si>
  <si>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</si>
  <si>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</si>
  <si>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</si>
  <si>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</si>
  <si>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</si>
  <si>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</si>
  <si>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</si>
  <si>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</si>
  <si>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</si>
  <si>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</si>
  <si>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</si>
  <si>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</si>
  <si>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</si>
  <si>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</si>
  <si>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</si>
  <si>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</si>
  <si>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</si>
  <si>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</si>
  <si>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</si>
  <si>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</si>
  <si>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</si>
  <si>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</si>
  <si>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</si>
  <si>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</si>
  <si>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</si>
  <si>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</si>
  <si>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</si>
  <si>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</si>
  <si>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</si>
  <si>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</si>
  <si>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</si>
  <si>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</si>
  <si>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</si>
  <si>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</si>
  <si>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</si>
  <si>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</si>
  <si>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</si>
  <si>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</si>
  <si>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</si>
  <si>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</si>
  <si>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</si>
  <si>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</si>
  <si>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</si>
  <si>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</si>
  <si>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</si>
  <si>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</si>
  <si>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</si>
  <si>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</si>
  <si>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</si>
  <si>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</si>
  <si>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</si>
  <si>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</si>
  <si>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</si>
  <si>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</si>
  <si>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</si>
  <si>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</si>
  <si>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</si>
  <si>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</si>
  <si>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</si>
  <si>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</si>
  <si>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</si>
  <si>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</si>
  <si>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</si>
  <si>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</si>
  <si>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</si>
  <si>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</si>
  <si>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</si>
  <si>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</si>
  <si>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</si>
  <si>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</si>
  <si>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</si>
  <si>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</si>
  <si>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</si>
  <si>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</si>
  <si>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</si>
  <si>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</si>
  <si>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</si>
  <si>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</si>
  <si>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</si>
  <si>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</si>
  <si>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</si>
  <si>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</si>
  <si>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</si>
  <si>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</si>
  <si>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</si>
  <si>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</si>
  <si>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</si>
  <si>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</si>
  <si>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</si>
  <si>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</si>
  <si>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</si>
  <si>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</si>
  <si>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</si>
  <si>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</si>
  <si>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</si>
  <si>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</si>
  <si>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</si>
  <si>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</si>
  <si>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</si>
  <si>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</si>
  <si>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</si>
  <si>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</si>
  <si>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</si>
  <si>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</si>
  <si>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</si>
  <si>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</si>
  <si>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</si>
  <si>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</si>
  <si>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</si>
  <si>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</si>
  <si>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</si>
  <si>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</si>
  <si>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</si>
  <si>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</si>
  <si>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</si>
  <si>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</si>
  <si>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</si>
  <si>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</si>
  <si>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</si>
  <si>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</si>
  <si>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</si>
  <si>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</si>
  <si>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</si>
  <si>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</si>
  <si>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</si>
  <si>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</si>
  <si>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</si>
  <si>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</si>
  <si>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</si>
  <si>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</si>
  <si>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</si>
  <si>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</si>
  <si>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</si>
  <si>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</si>
  <si>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</si>
  <si>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</si>
  <si>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</si>
  <si>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</si>
  <si>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</si>
  <si>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</si>
  <si>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</si>
  <si>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</si>
  <si>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</si>
  <si>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</si>
  <si>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</si>
  <si>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</si>
  <si>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</si>
  <si>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</si>
  <si>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</si>
  <si>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</si>
  <si>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</si>
  <si>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</si>
  <si>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</si>
  <si>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</si>
  <si>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</si>
  <si>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</si>
  <si>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</si>
  <si>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</si>
  <si>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</si>
  <si>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</si>
  <si>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</si>
  <si>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</si>
  <si>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</si>
  <si>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</si>
  <si>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</si>
  <si>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</si>
  <si>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</si>
  <si>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</si>
  <si>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</si>
  <si>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</si>
  <si>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</si>
  <si>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</si>
  <si>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</si>
  <si>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</si>
  <si>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</si>
  <si>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</si>
  <si>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</si>
  <si>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</si>
  <si>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</si>
  <si>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</si>
  <si>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</si>
  <si>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</si>
  <si>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</si>
  <si>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</si>
  <si>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</si>
  <si>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</si>
  <si>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</si>
  <si>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</si>
  <si>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</si>
  <si>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</si>
  <si>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</si>
  <si>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</si>
  <si>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</si>
  <si>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</si>
  <si>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</si>
  <si>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</si>
  <si>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</si>
  <si>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</si>
  <si>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</si>
  <si>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</si>
  <si>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</si>
  <si>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</si>
  <si>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</si>
  <si>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</si>
  <si>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</si>
  <si>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</si>
  <si>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</si>
  <si>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</si>
  <si>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</si>
  <si>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</si>
  <si>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</si>
  <si>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</si>
  <si>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</si>
  <si>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</si>
  <si>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</si>
  <si>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</si>
  <si>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</si>
  <si>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</si>
  <si>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</si>
  <si>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</si>
  <si>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</si>
  <si>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</si>
  <si>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</si>
  <si>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</si>
  <si>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</si>
  <si>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</si>
  <si>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</si>
  <si>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</si>
  <si>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</si>
  <si>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</si>
  <si>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</si>
  <si>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</si>
  <si>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</si>
  <si>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</si>
  <si>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</si>
  <si>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</si>
  <si>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</si>
  <si>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</si>
  <si>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</si>
  <si>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</si>
  <si>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</si>
  <si>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</si>
  <si>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</si>
  <si>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</si>
  <si>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</si>
  <si>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</si>
  <si>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</si>
  <si>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</si>
  <si>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</si>
  <si>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</si>
  <si>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</si>
  <si>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</si>
  <si>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</si>
  <si>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</si>
  <si>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</si>
  <si>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</si>
  <si>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</si>
  <si>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</si>
  <si>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</si>
  <si>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</si>
  <si>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</si>
  <si>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</si>
  <si>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</si>
  <si>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</si>
  <si>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</si>
  <si>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</si>
  <si>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</si>
  <si>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</si>
  <si>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</si>
  <si>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</si>
  <si>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</si>
  <si>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</si>
  <si>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</si>
  <si>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</si>
  <si>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</si>
  <si>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</si>
  <si>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</si>
  <si>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</si>
  <si>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</si>
  <si>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</si>
  <si>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</si>
  <si>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</si>
  <si>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</si>
  <si>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</si>
  <si>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</si>
  <si>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</si>
  <si>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</si>
  <si>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</si>
  <si>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</si>
  <si>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</si>
  <si>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</si>
  <si>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</si>
  <si>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</si>
  <si>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</si>
  <si>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</si>
  <si>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</si>
  <si>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</si>
  <si>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</si>
  <si>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</si>
  <si>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</si>
  <si>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</si>
  <si>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</si>
  <si>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</si>
  <si>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</si>
  <si>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</si>
  <si>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</si>
  <si>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</si>
  <si>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</si>
  <si>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</si>
  <si>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</si>
  <si>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</si>
  <si>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</si>
  <si>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</si>
  <si>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</si>
  <si>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</si>
  <si>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</si>
  <si>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</si>
  <si>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</si>
  <si>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</si>
  <si>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</si>
  <si>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</si>
  <si>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</si>
  <si>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</si>
  <si>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</si>
  <si>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</si>
  <si>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</si>
  <si>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</si>
  <si>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</si>
  <si>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</si>
  <si>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</si>
  <si>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</si>
  <si>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</si>
  <si>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</si>
  <si>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</si>
  <si>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</si>
  <si>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</si>
  <si>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</si>
  <si>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</si>
  <si>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</si>
  <si>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</si>
  <si>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</si>
  <si>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</si>
  <si>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</si>
  <si>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</si>
  <si>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</si>
  <si>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</si>
  <si>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</si>
  <si>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</si>
  <si>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</si>
  <si>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</si>
  <si>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</si>
  <si>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</si>
  <si>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</si>
  <si>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</si>
  <si>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</si>
  <si>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</si>
  <si>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</si>
  <si>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</si>
  <si>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</si>
  <si>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</si>
  <si>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</si>
  <si>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</si>
  <si>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</si>
  <si>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</si>
  <si>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</si>
  <si>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</si>
  <si>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</si>
  <si>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</si>
  <si>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</si>
  <si>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</si>
  <si>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</si>
  <si>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</si>
  <si>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</si>
  <si>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</si>
  <si>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</si>
  <si>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</si>
  <si>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</si>
  <si>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</si>
  <si>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</si>
  <si>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</si>
  <si>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</si>
  <si>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</si>
  <si>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</si>
  <si>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</si>
  <si>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</si>
  <si>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</si>
  <si>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</si>
  <si>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</si>
  <si>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</si>
  <si>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</si>
  <si>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</si>
  <si>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</si>
  <si>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</si>
  <si>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</si>
  <si>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</si>
  <si>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</si>
  <si>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</si>
  <si>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</si>
  <si>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</si>
  <si>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</si>
  <si>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</si>
  <si>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</si>
  <si>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</si>
  <si>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</si>
  <si>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</si>
  <si>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</si>
  <si>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</si>
  <si>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</si>
  <si>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</si>
  <si>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</si>
  <si>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</si>
  <si>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</si>
  <si>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</si>
  <si>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</si>
  <si>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</si>
  <si>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</si>
  <si>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</si>
  <si>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</si>
  <si>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</si>
  <si>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</si>
  <si>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</si>
  <si>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</si>
  <si>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</si>
  <si>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</si>
  <si>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</si>
  <si>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</si>
  <si>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</si>
  <si>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</si>
  <si>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</si>
  <si>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</si>
  <si>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</si>
  <si>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</si>
  <si>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</si>
  <si>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</si>
  <si>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</si>
  <si>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</si>
  <si>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</si>
  <si>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</si>
  <si>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</si>
  <si>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</si>
  <si>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</si>
  <si>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</si>
  <si>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</si>
  <si>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</si>
  <si>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</si>
  <si>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</si>
  <si>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</si>
  <si>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</si>
  <si>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</si>
  <si>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</si>
  <si>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</si>
  <si>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</si>
  <si>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</si>
  <si>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</si>
  <si>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</si>
  <si>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</si>
  <si>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</si>
  <si>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</si>
  <si>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</si>
  <si>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</si>
  <si>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</si>
  <si>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</si>
  <si>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</si>
  <si>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</si>
  <si>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</si>
  <si>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</si>
  <si>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</si>
  <si>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</si>
  <si>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</si>
  <si>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</si>
  <si>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</si>
  <si>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</si>
  <si>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</si>
  <si>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</si>
  <si>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</si>
  <si>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</si>
  <si>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</si>
  <si>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</si>
  <si>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</si>
  <si>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</si>
  <si>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</si>
  <si>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</si>
  <si>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</si>
  <si>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</si>
  <si>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</si>
  <si>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</si>
  <si>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</si>
  <si>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</si>
  <si>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</si>
  <si>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</si>
  <si>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</si>
  <si>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</si>
  <si>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</si>
  <si>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</si>
  <si>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</si>
  <si>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</si>
  <si>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</si>
  <si>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</si>
  <si>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</si>
  <si>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</si>
  <si>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</si>
  <si>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</si>
  <si>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</si>
  <si>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</si>
  <si>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</si>
  <si>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</si>
  <si>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</si>
  <si>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</si>
  <si>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</si>
  <si>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</si>
  <si>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</si>
  <si>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</si>
  <si>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</si>
  <si>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</si>
  <si>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</si>
  <si>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</si>
  <si>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</si>
  <si>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</si>
  <si>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</si>
  <si>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</si>
  <si>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</si>
  <si>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</si>
  <si>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</si>
  <si>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</si>
  <si>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</si>
  <si>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</si>
  <si>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</si>
  <si>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</si>
  <si>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</si>
  <si>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</si>
  <si>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</si>
  <si>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</si>
  <si>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</si>
  <si>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</si>
  <si>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</si>
  <si>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</si>
  <si>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</si>
  <si>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</si>
  <si>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</si>
  <si>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</si>
  <si>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</si>
  <si>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</si>
  <si>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</si>
  <si>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</si>
  <si>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</si>
  <si>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</si>
  <si>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</si>
  <si>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</si>
  <si>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</si>
  <si>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</si>
  <si>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</si>
  <si>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</si>
  <si>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</si>
  <si>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</si>
  <si>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</si>
  <si>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</si>
  <si>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</si>
  <si>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</si>
  <si>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</si>
  <si>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</si>
  <si>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</si>
  <si>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</si>
  <si>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</si>
  <si>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</si>
  <si>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</si>
  <si>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</si>
  <si>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</si>
  <si>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</si>
  <si>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</si>
  <si>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</si>
  <si>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</si>
  <si>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</si>
  <si>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</si>
  <si>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</si>
  <si>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</si>
  <si>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</si>
  <si>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</si>
  <si>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</si>
  <si>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</si>
  <si>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</si>
  <si>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</si>
  <si>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</si>
  <si>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</si>
  <si>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</si>
  <si>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</si>
  <si>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</si>
  <si>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</si>
  <si>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</si>
  <si>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</si>
  <si>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</si>
  <si>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</si>
  <si>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</si>
  <si>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</si>
  <si>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</si>
  <si>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</si>
  <si>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</si>
  <si>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</si>
  <si>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</si>
  <si>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</si>
  <si>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</si>
  <si>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</si>
  <si>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</si>
  <si>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</si>
  <si>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</si>
  <si>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</si>
  <si>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</si>
  <si>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</si>
  <si>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</si>
  <si>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</si>
  <si>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</si>
  <si>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</si>
  <si>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</si>
  <si>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</si>
  <si>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</si>
  <si>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</si>
  <si>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</si>
  <si>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</si>
  <si>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</si>
  <si>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</si>
  <si>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</si>
  <si>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</si>
  <si>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</si>
  <si>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</si>
  <si>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</si>
  <si>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</si>
  <si>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</si>
  <si>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</si>
  <si>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</si>
  <si>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</si>
  <si>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</si>
  <si>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</si>
  <si>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</si>
  <si>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</si>
  <si>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</si>
  <si>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</si>
  <si>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</si>
  <si>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</si>
  <si>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</si>
  <si>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</si>
  <si>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</si>
  <si>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</si>
  <si>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</si>
  <si>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</si>
  <si>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</si>
  <si>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</si>
  <si>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</si>
  <si>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</si>
  <si>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</si>
  <si>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</si>
  <si>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</si>
  <si>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</si>
  <si>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</si>
  <si>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</si>
  <si>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</si>
  <si>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</si>
  <si>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</si>
  <si>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</si>
  <si>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</si>
  <si>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</si>
  <si>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</si>
  <si>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</si>
  <si>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</si>
  <si>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</si>
  <si>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</si>
  <si>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</si>
  <si>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</si>
  <si>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</si>
  <si>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</si>
  <si>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</si>
  <si>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</si>
  <si>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</si>
  <si>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</si>
  <si>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</si>
  <si>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</si>
  <si>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</si>
  <si>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</si>
  <si>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</si>
  <si>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</si>
  <si>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</si>
  <si>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</si>
  <si>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</si>
  <si>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</si>
  <si>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</si>
  <si>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</si>
  <si>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</si>
  <si>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</si>
  <si>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</si>
  <si>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</si>
  <si>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</si>
  <si>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</si>
  <si>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</si>
  <si>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</si>
  <si>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</si>
  <si>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</si>
  <si>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</si>
  <si>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</si>
  <si>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</si>
  <si>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</si>
  <si>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</si>
  <si>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</si>
  <si>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</si>
  <si>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</si>
  <si>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</si>
  <si>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</si>
  <si>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</si>
  <si>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</si>
  <si>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</si>
  <si>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</si>
  <si>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</si>
  <si>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</si>
  <si>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</si>
  <si>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</si>
  <si>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</si>
  <si>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</si>
  <si>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</si>
  <si>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</si>
  <si>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</si>
  <si>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</si>
  <si>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</si>
  <si>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</si>
  <si>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</si>
  <si>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</si>
  <si>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</si>
  <si>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</si>
  <si>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</si>
  <si>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</si>
  <si>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</si>
  <si>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</si>
  <si>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</si>
  <si>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</si>
  <si>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</si>
  <si>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</si>
  <si>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</si>
  <si>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</si>
  <si>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</si>
  <si>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</si>
  <si>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</si>
  <si>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</si>
  <si>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</si>
  <si>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</si>
  <si>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</si>
  <si>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</si>
  <si>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</si>
  <si>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</si>
  <si>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</si>
  <si>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</si>
  <si>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</si>
  <si>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</si>
  <si>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</si>
  <si>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</si>
  <si>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</si>
  <si>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</si>
  <si>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</si>
  <si>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</si>
  <si>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</si>
  <si>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</si>
  <si>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</si>
  <si>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</si>
  <si>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</si>
  <si>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</si>
  <si>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</si>
  <si>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</si>
  <si>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</si>
  <si>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</si>
  <si>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</si>
  <si>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</si>
  <si>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</si>
  <si>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</si>
  <si>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</si>
  <si>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</si>
  <si>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</si>
  <si>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</si>
  <si>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</si>
  <si>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</si>
  <si>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</si>
  <si>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</si>
  <si>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</si>
  <si>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</si>
  <si>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</si>
  <si>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</si>
  <si>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</si>
  <si>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</si>
  <si>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</si>
  <si>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</si>
  <si>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</si>
  <si>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</si>
  <si>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</si>
  <si>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</si>
  <si>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</si>
  <si>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</si>
  <si>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</si>
  <si>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</si>
  <si>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</si>
  <si>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</si>
  <si>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</si>
  <si>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</si>
  <si>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</si>
  <si>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</si>
  <si>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</si>
  <si>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</si>
  <si>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</si>
  <si>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</si>
  <si>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</si>
  <si>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</si>
  <si>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</si>
  <si>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</si>
  <si>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</si>
  <si>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</si>
  <si>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</si>
  <si>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</si>
  <si>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</si>
  <si>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</si>
  <si>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</si>
  <si>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</si>
  <si>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</si>
  <si>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</si>
  <si>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</si>
  <si>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</si>
  <si>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</si>
  <si>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</si>
  <si>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</si>
  <si>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</si>
  <si>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</si>
  <si>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</si>
  <si>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</si>
  <si>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</si>
  <si>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</si>
  <si>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</si>
  <si>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</si>
  <si>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</si>
  <si>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</si>
  <si>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</si>
  <si>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</si>
  <si>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</si>
  <si>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</si>
  <si>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</si>
  <si>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</si>
  <si>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</si>
  <si>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</si>
  <si>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</si>
  <si>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</si>
  <si>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</si>
  <si>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</si>
  <si>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</si>
  <si>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</si>
  <si>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</si>
  <si>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</si>
  <si>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</si>
  <si>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</si>
  <si>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</si>
  <si>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</si>
  <si>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</si>
  <si>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</si>
  <si>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</si>
  <si>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</si>
  <si>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</si>
  <si>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</si>
  <si>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</si>
  <si>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</si>
  <si>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</si>
  <si>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</si>
  <si>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</si>
  <si>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</si>
  <si>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</si>
  <si>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</si>
  <si>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</si>
  <si>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</si>
  <si>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</si>
  <si>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</si>
  <si>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</si>
  <si>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</si>
  <si>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</si>
  <si>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</si>
  <si>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</si>
  <si>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</si>
  <si>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</si>
  <si>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</si>
  <si>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</si>
  <si>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</si>
  <si>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</si>
  <si>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</si>
  <si>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</si>
  <si>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</si>
  <si>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</si>
  <si>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</si>
  <si>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</si>
  <si>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</si>
  <si>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</si>
  <si>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</si>
  <si>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</si>
  <si>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</si>
  <si>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</si>
  <si>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</si>
  <si>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</si>
  <si>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</si>
  <si>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</si>
  <si>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</si>
  <si>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</si>
  <si>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</si>
  <si>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</si>
  <si>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</si>
  <si>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</si>
  <si>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</si>
  <si>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</si>
  <si>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</si>
  <si>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</si>
  <si>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</si>
  <si>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</si>
  <si>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</si>
  <si>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</si>
  <si>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</si>
  <si>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</si>
  <si>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</si>
  <si>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</si>
  <si>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</si>
  <si>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</si>
  <si>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</si>
  <si>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</si>
  <si>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</si>
  <si>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</si>
  <si>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</si>
  <si>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</si>
  <si>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</si>
  <si>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</si>
  <si>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</si>
  <si>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</si>
  <si>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</si>
  <si>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</si>
  <si>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</si>
  <si>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</si>
  <si>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</si>
  <si>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</si>
  <si>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</si>
  <si>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</si>
  <si>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</si>
  <si>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</si>
  <si>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</si>
  <si>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</si>
  <si>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</si>
  <si>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</si>
  <si>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</si>
  <si>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</si>
  <si>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</si>
  <si>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</si>
  <si>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</si>
  <si>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</si>
  <si>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</si>
  <si>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</si>
  <si>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</si>
  <si>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</si>
  <si>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</si>
  <si>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</si>
  <si>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</si>
  <si>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</si>
  <si>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</si>
  <si>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</si>
  <si>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</si>
  <si>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</si>
  <si>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</si>
  <si>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</si>
  <si>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</si>
  <si>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</si>
  <si>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</si>
  <si>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</si>
  <si>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</si>
  <si>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</si>
  <si>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</si>
  <si>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</si>
  <si>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</si>
  <si>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</si>
  <si>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</si>
  <si>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</si>
  <si>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</si>
  <si>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</si>
  <si>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</si>
  <si>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</si>
  <si>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</si>
  <si>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</si>
  <si>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</si>
  <si>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</si>
  <si>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</si>
  <si>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</si>
  <si>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</si>
  <si>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</si>
  <si>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</si>
  <si>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</si>
  <si>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</si>
  <si>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</si>
  <si>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</si>
  <si>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</si>
  <si>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</si>
  <si>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</si>
  <si>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</si>
  <si>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</si>
  <si>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</si>
  <si>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</si>
  <si>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</si>
  <si>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</si>
  <si>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</si>
  <si>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</si>
  <si>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</si>
  <si>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</si>
  <si>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</si>
  <si>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</si>
  <si>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</si>
  <si>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</si>
  <si>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</si>
  <si>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</si>
  <si>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</si>
  <si>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</si>
  <si>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</si>
  <si>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</si>
  <si>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</si>
  <si>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</si>
  <si>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</si>
  <si>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</si>
  <si>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</si>
  <si>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</si>
  <si>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</si>
  <si>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</si>
  <si>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</si>
  <si>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</si>
  <si>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</si>
  <si>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</si>
  <si>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</si>
  <si>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</si>
  <si>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</si>
  <si>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</si>
  <si>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</si>
  <si>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</si>
  <si>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</si>
  <si>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</si>
  <si>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</si>
  <si>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</si>
  <si>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</si>
  <si>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</si>
  <si>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</si>
  <si>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</si>
  <si>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</si>
  <si>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</si>
  <si>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</si>
  <si>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</si>
  <si>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</si>
  <si>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</si>
  <si>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</si>
  <si>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</si>
  <si>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</si>
  <si>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</si>
  <si>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</si>
  <si>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</si>
  <si>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</si>
  <si>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</si>
  <si>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</si>
  <si>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</si>
  <si>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</si>
  <si>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</si>
  <si>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</si>
  <si>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</si>
  <si>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</si>
  <si>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</si>
  <si>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</si>
  <si>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</si>
  <si>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</si>
  <si>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</si>
  <si>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</si>
  <si>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</si>
  <si>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</si>
  <si>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</si>
  <si>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</si>
  <si>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</si>
  <si>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</si>
  <si>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</si>
  <si>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</si>
  <si>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</si>
  <si>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</si>
  <si>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</si>
  <si>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</si>
  <si>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</si>
  <si>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</si>
  <si>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</si>
  <si>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</si>
  <si>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</si>
  <si>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</si>
  <si>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</si>
  <si>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</si>
  <si>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</si>
  <si>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</si>
  <si>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</si>
  <si>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</si>
  <si>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</si>
  <si>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</si>
  <si>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</si>
  <si>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</si>
  <si>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</si>
  <si>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</si>
  <si>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</si>
  <si>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</si>
  <si>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</si>
  <si>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</si>
  <si>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</si>
  <si>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</si>
  <si>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</si>
  <si>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</si>
  <si>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</si>
  <si>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</si>
  <si>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</si>
  <si>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</si>
  <si>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</si>
  <si>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</si>
  <si>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</si>
  <si>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</si>
  <si>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</si>
  <si>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</si>
  <si>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</si>
  <si>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</si>
  <si>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</si>
  <si>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</si>
  <si>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</si>
  <si>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</si>
  <si>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</si>
  <si>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</si>
  <si>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</si>
  <si>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</si>
  <si>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</si>
  <si>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</si>
  <si>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</si>
  <si>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</si>
  <si>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</si>
  <si>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</si>
  <si>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</si>
  <si>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</si>
  <si>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</si>
  <si>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</si>
  <si>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</si>
  <si>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</si>
  <si>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</si>
  <si>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</si>
  <si>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</si>
  <si>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</si>
  <si>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</si>
  <si>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</si>
  <si>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</si>
  <si>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</si>
  <si>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</si>
  <si>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</si>
  <si>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</si>
  <si>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</si>
  <si>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</si>
  <si>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</si>
  <si>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</si>
  <si>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</si>
  <si>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</si>
  <si>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</si>
  <si>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</si>
  <si>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</si>
  <si>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</si>
  <si>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</si>
  <si>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</si>
  <si>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</si>
  <si>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</si>
  <si>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</si>
  <si>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</si>
  <si>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</si>
  <si>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</si>
  <si>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</si>
  <si>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</si>
  <si>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</si>
  <si>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</si>
  <si>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</si>
  <si>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</si>
  <si>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</si>
  <si>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</si>
  <si>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</si>
  <si>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</si>
  <si>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</si>
  <si>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</si>
  <si>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</si>
  <si>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</si>
  <si>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</si>
  <si>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</si>
  <si>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</si>
  <si>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</si>
  <si>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</si>
  <si>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</si>
  <si>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</si>
  <si>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</si>
  <si>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</si>
  <si>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</si>
  <si>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</si>
  <si>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</si>
  <si>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</si>
  <si>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</si>
  <si>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</si>
  <si>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</si>
  <si>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</si>
  <si>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</si>
  <si>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</si>
  <si>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</si>
  <si>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</si>
  <si>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</si>
  <si>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</si>
  <si>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</si>
  <si>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</si>
  <si>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</si>
  <si>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</si>
  <si>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</si>
  <si>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</si>
  <si>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</si>
  <si>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</si>
  <si>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</si>
  <si>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</si>
  <si>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</si>
  <si>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</si>
  <si>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</si>
  <si>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</si>
  <si>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</si>
  <si>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</si>
  <si>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</si>
  <si>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</si>
  <si>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</si>
  <si>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</si>
  <si>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</si>
  <si>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</si>
  <si>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</si>
  <si>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</si>
  <si>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</si>
  <si>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</si>
  <si>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</si>
  <si>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</si>
  <si>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</si>
  <si>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</si>
  <si>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</si>
  <si>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</si>
  <si>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</si>
  <si>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</si>
  <si>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</si>
  <si>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</si>
  <si>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</si>
  <si>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</si>
  <si>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</si>
  <si>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</si>
  <si>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</si>
  <si>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</si>
  <si>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</si>
  <si>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</si>
  <si>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</si>
  <si>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</si>
  <si>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</si>
  <si>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</si>
  <si>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</si>
  <si>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</si>
  <si>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</si>
  <si>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</si>
  <si>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</si>
  <si>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</si>
  <si>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</si>
  <si>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</si>
  <si>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</si>
  <si>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</si>
  <si>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</si>
  <si>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</si>
  <si>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</si>
  <si>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</si>
  <si>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</si>
  <si>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</si>
  <si>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</si>
  <si>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</si>
  <si>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</si>
  <si>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</si>
  <si>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</si>
  <si>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</si>
  <si>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</si>
  <si>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</si>
  <si>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</si>
  <si>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</si>
  <si>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</si>
  <si>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</si>
  <si>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</si>
  <si>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</si>
  <si>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</si>
  <si>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</si>
  <si>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</si>
  <si>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</si>
  <si>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</si>
  <si>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</si>
  <si>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</si>
  <si>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</si>
  <si>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</si>
  <si>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</si>
  <si>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</si>
  <si>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</si>
  <si>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</si>
  <si>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</si>
  <si>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</si>
  <si>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</si>
  <si>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</si>
  <si>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</si>
  <si>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</si>
  <si>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</si>
  <si>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</si>
  <si>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</si>
  <si>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</si>
  <si>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</si>
  <si>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</si>
  <si>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</si>
  <si>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</si>
  <si>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</si>
  <si>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</si>
  <si>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</si>
  <si>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</si>
  <si>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</si>
  <si>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</si>
  <si>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</si>
  <si>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</si>
  <si>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</si>
  <si>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</si>
  <si>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</si>
  <si>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</si>
  <si>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</si>
  <si>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</si>
  <si>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</si>
  <si>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</si>
  <si>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</si>
  <si>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</si>
  <si>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</si>
  <si>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</si>
  <si>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</si>
  <si>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</si>
  <si>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</si>
  <si>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</si>
  <si>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</si>
  <si>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</si>
  <si>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</si>
  <si>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</si>
  <si>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</si>
  <si>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</si>
  <si>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</si>
  <si>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</si>
  <si>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</si>
  <si>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</si>
  <si>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</si>
  <si>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</si>
  <si>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</si>
  <si>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</si>
  <si>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</si>
  <si>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</si>
  <si>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</si>
  <si>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</si>
  <si>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</si>
  <si>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</si>
  <si>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</si>
  <si>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</si>
  <si>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</si>
  <si>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</si>
  <si>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</si>
  <si>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</si>
  <si>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</si>
  <si>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</si>
  <si>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</si>
  <si>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</si>
  <si>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</si>
  <si>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</si>
  <si>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</si>
  <si>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</si>
  <si>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</si>
  <si>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</si>
  <si>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</si>
  <si>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</si>
  <si>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</si>
  <si>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</si>
  <si>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</si>
  <si>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</si>
  <si>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</si>
  <si>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</si>
  <si>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</si>
  <si>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</si>
  <si>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</si>
  <si>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</si>
  <si>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</si>
  <si>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</si>
  <si>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</si>
  <si>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</si>
  <si>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</si>
  <si>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</si>
  <si>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</si>
  <si>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</si>
  <si>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</si>
  <si>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</si>
  <si>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</si>
  <si>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</si>
  <si>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</si>
  <si>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</si>
  <si>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</si>
  <si>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</si>
  <si>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</si>
  <si>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</si>
  <si>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</si>
  <si>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</si>
  <si>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</si>
  <si>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</si>
  <si>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</si>
  <si>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</si>
  <si>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</si>
  <si>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</si>
  <si>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</si>
  <si>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</si>
  <si>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</si>
  <si>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</si>
  <si>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</si>
  <si>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</si>
  <si>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</si>
  <si>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</si>
  <si>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</si>
  <si>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</si>
  <si>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</si>
  <si>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</si>
  <si>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</si>
  <si>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</si>
  <si>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</si>
  <si>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</si>
  <si>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</si>
  <si>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</si>
  <si>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</si>
  <si>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</si>
  <si>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</si>
  <si>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</si>
  <si>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</si>
  <si>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</si>
  <si>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</si>
  <si>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</si>
  <si>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</si>
  <si>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</si>
  <si>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</si>
  <si>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</si>
  <si>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</si>
  <si>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</si>
  <si>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</si>
  <si>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</si>
  <si>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</si>
  <si>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</si>
  <si>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</si>
  <si>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</si>
  <si>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</si>
  <si>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</si>
  <si>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</si>
  <si>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</si>
  <si>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</si>
  <si>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</si>
  <si>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</si>
  <si>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</si>
  <si>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</si>
  <si>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</si>
  <si>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</si>
  <si>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</si>
  <si>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</si>
  <si>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</si>
  <si>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</si>
  <si>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</si>
  <si>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</si>
  <si>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</si>
  <si>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</si>
  <si>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</si>
  <si>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</si>
  <si>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</si>
  <si>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</si>
  <si>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</si>
  <si>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</si>
  <si>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</si>
  <si>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</si>
  <si>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</si>
  <si>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</si>
  <si>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</si>
  <si>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</si>
  <si>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</si>
  <si>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</si>
  <si>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</si>
  <si>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</si>
  <si>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</si>
  <si>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</si>
  <si>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</si>
  <si>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</si>
  <si>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</si>
  <si>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</si>
  <si>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</si>
  <si>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</si>
  <si>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</si>
  <si>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</si>
  <si>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</si>
  <si>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</si>
  <si>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</si>
  <si>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</si>
  <si>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</si>
  <si>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</si>
  <si>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</si>
  <si>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</si>
  <si>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</si>
  <si>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</si>
  <si>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</si>
  <si>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</si>
  <si>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</si>
  <si>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</si>
  <si>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</si>
  <si>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</si>
  <si>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</si>
  <si>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</si>
  <si>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</si>
  <si>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</si>
  <si>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</si>
  <si>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</si>
  <si>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</si>
  <si>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</si>
  <si>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</si>
  <si>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</si>
  <si>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</si>
  <si>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</si>
  <si>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</si>
  <si>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</si>
  <si>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</si>
  <si>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</si>
  <si>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</si>
  <si>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</si>
  <si>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</si>
  <si>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</si>
  <si>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</si>
  <si>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</si>
  <si>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</si>
  <si>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</si>
  <si>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</si>
  <si>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</si>
  <si>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</si>
  <si>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</si>
  <si>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</si>
  <si>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</si>
  <si>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</si>
  <si>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</si>
  <si>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</si>
  <si>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</si>
  <si>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</si>
  <si>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</si>
  <si>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</si>
  <si>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</si>
  <si>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</si>
  <si>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</si>
  <si>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</si>
  <si>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</si>
  <si>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</si>
  <si>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</si>
  <si>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</si>
  <si>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</si>
  <si>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</si>
  <si>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</si>
  <si>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</si>
  <si>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</si>
  <si>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</si>
  <si>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</si>
  <si>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</si>
  <si>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</si>
  <si>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</si>
  <si>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</si>
  <si>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</si>
  <si>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</si>
  <si>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</si>
  <si>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</si>
  <si>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</si>
  <si>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</si>
  <si>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</si>
  <si>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</si>
  <si>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</si>
  <si>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</si>
  <si>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</si>
  <si>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</si>
  <si>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</si>
  <si>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</si>
  <si>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</si>
  <si>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</si>
  <si>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</si>
  <si>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</si>
  <si>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</si>
  <si>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</si>
  <si>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</si>
  <si>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</si>
  <si>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</si>
  <si>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</si>
  <si>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</si>
  <si>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</si>
  <si>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</si>
  <si>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</si>
  <si>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</si>
  <si>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</si>
  <si>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</si>
  <si>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</si>
  <si>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</si>
  <si>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</si>
  <si>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</si>
  <si>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</si>
  <si>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</si>
  <si>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</si>
  <si>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</si>
  <si>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</si>
  <si>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</si>
  <si>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</si>
  <si>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</si>
  <si>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</si>
  <si>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</si>
  <si>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</si>
  <si>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</si>
  <si>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</si>
  <si>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</si>
  <si>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</si>
  <si>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</si>
  <si>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</si>
  <si>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</si>
  <si>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</si>
  <si>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</si>
  <si>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</si>
  <si>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</si>
  <si>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</si>
  <si>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</si>
  <si>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</si>
  <si>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</si>
  <si>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</si>
  <si>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</si>
  <si>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</si>
  <si>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</si>
  <si>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</si>
  <si>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</si>
  <si>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</si>
  <si>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</si>
  <si>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</si>
  <si>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</si>
  <si>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</si>
  <si>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</si>
  <si>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</si>
  <si>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</si>
  <si>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</si>
  <si>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</si>
  <si>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</si>
  <si>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</si>
  <si>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</si>
  <si>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</si>
  <si>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</si>
  <si>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</si>
  <si>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</si>
  <si>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</si>
  <si>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</si>
  <si>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</si>
  <si>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</si>
  <si>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</si>
  <si>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</si>
  <si>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</si>
  <si>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</si>
  <si>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</si>
  <si>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</si>
  <si>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</si>
  <si>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</si>
  <si>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</si>
  <si>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</si>
  <si>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</si>
  <si>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</si>
  <si>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</si>
  <si>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</si>
  <si>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</si>
  <si>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</si>
  <si>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</si>
  <si>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</si>
  <si>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</si>
  <si>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</si>
  <si>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</si>
  <si>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</si>
  <si>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</si>
  <si>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</si>
  <si>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</si>
  <si>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</si>
  <si>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</si>
  <si>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</si>
  <si>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</si>
  <si>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</si>
  <si>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</si>
  <si>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</si>
  <si>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</si>
  <si>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</si>
  <si>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</si>
  <si>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</si>
  <si>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</si>
  <si>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</si>
  <si>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</si>
  <si>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</si>
  <si>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</si>
  <si>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</si>
  <si>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</si>
  <si>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</si>
  <si>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</si>
  <si>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</si>
  <si>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</si>
  <si>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</si>
  <si>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</si>
  <si>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</si>
  <si>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</si>
  <si>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</si>
  <si>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</si>
  <si>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</si>
  <si>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</si>
  <si>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</si>
  <si>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</si>
  <si>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</si>
  <si>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</si>
  <si>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</si>
  <si>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</si>
  <si>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</si>
  <si>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</si>
  <si>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</si>
  <si>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</si>
  <si>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</si>
  <si>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</si>
  <si>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</si>
  <si>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</si>
  <si>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</si>
  <si>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</si>
  <si>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</si>
  <si>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</si>
  <si>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</si>
  <si>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</si>
  <si>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</si>
  <si>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</si>
  <si>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</si>
  <si>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</si>
  <si>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</si>
  <si>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</si>
  <si>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</si>
  <si>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</si>
  <si>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</si>
  <si>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</si>
  <si>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</si>
  <si>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</si>
  <si>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</si>
  <si>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</si>
  <si>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</si>
  <si>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</si>
  <si>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</si>
  <si>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</si>
  <si>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</si>
  <si>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</si>
  <si>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</si>
  <si>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</si>
  <si>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</si>
  <si>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</si>
  <si>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</si>
  <si>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</si>
  <si>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</si>
  <si>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</si>
  <si>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</si>
  <si>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</si>
  <si>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</si>
  <si>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</si>
  <si>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</si>
  <si>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</si>
  <si>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</si>
  <si>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</si>
  <si>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</si>
  <si>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</si>
  <si>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</si>
  <si>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</si>
  <si>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</si>
  <si>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</si>
  <si>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</si>
  <si>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</si>
  <si>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</si>
  <si>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</si>
  <si>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</si>
  <si>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</si>
  <si>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</si>
  <si>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</si>
  <si>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</si>
  <si>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</si>
  <si>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</si>
  <si>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</si>
  <si>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</si>
  <si>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</si>
  <si>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</si>
  <si>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</si>
  <si>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</si>
  <si>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</si>
  <si>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</si>
  <si>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</si>
  <si>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</si>
  <si>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</si>
  <si>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</si>
  <si>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</si>
  <si>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</si>
  <si>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</si>
  <si>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</si>
  <si>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</si>
  <si>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</si>
  <si>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</si>
  <si>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</si>
  <si>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</si>
  <si>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</si>
  <si>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</si>
  <si>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</si>
  <si>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</si>
  <si>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</si>
  <si>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</si>
  <si>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</si>
  <si>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</si>
  <si>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</si>
  <si>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</si>
  <si>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</si>
  <si>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</si>
  <si>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</si>
  <si>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</si>
  <si>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</si>
  <si>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</si>
  <si>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</si>
  <si>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</si>
  <si>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</si>
  <si>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</si>
  <si>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</si>
  <si>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</si>
  <si>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</si>
  <si>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</si>
  <si>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</si>
  <si>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</si>
  <si>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</si>
  <si>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</si>
  <si>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</si>
  <si>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</si>
  <si>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</si>
  <si>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</si>
  <si>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</si>
  <si>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</si>
  <si>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</si>
  <si>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</si>
  <si>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</si>
  <si>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</si>
  <si>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</si>
  <si>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</si>
  <si>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</si>
  <si>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</si>
  <si>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</si>
  <si>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</si>
  <si>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</si>
  <si>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</si>
  <si>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</si>
  <si>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</si>
  <si>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</si>
  <si>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</si>
  <si>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</si>
  <si>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</si>
  <si>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</si>
  <si>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</si>
  <si>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</si>
  <si>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</si>
  <si>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</si>
  <si>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</si>
  <si>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</si>
  <si>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</si>
  <si>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</si>
  <si>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</si>
  <si>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</si>
  <si>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</si>
  <si>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</si>
  <si>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</si>
  <si>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</si>
  <si>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</si>
  <si>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</si>
  <si>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</si>
  <si>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</si>
  <si>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</si>
  <si>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</si>
  <si>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</si>
  <si>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</si>
  <si>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</si>
  <si>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</si>
  <si>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</si>
  <si>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</si>
  <si>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</si>
  <si>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</si>
  <si>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</si>
  <si>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</si>
  <si>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</si>
  <si>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</si>
  <si>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</si>
  <si>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</si>
  <si>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</si>
  <si>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</si>
  <si>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</si>
  <si>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</si>
  <si>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</si>
  <si>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</si>
  <si>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</si>
  <si>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</si>
  <si>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</si>
  <si>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</si>
  <si>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</si>
  <si>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</si>
  <si>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</si>
  <si>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</si>
  <si>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</si>
  <si>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</si>
  <si>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</si>
  <si>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</si>
  <si>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</si>
  <si>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</si>
  <si>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</si>
  <si>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</si>
  <si>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</si>
  <si>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</si>
  <si>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</si>
  <si>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</si>
  <si>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</si>
  <si>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</si>
  <si>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</si>
  <si>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</si>
  <si>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</si>
  <si>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</si>
  <si>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</si>
  <si>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</si>
  <si>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</si>
  <si>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</si>
  <si>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</si>
  <si>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</si>
  <si>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</si>
  <si>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</si>
  <si>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</si>
  <si>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</si>
  <si>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</si>
  <si>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</si>
  <si>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</si>
  <si>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</si>
  <si>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</si>
  <si>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</si>
  <si>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</si>
  <si>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</si>
  <si>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</si>
  <si>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</si>
  <si>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</si>
  <si>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</si>
  <si>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</si>
  <si>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</si>
  <si>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</si>
  <si>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</si>
  <si>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</si>
  <si>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</si>
  <si>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</si>
  <si>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</si>
  <si>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</si>
  <si>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</si>
  <si>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</si>
  <si>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</si>
  <si>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</si>
  <si>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</si>
  <si>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</si>
  <si>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</si>
  <si>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</si>
  <si>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</si>
  <si>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</si>
  <si>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</si>
  <si>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</si>
  <si>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</si>
  <si>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</si>
  <si>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</si>
  <si>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</si>
  <si>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</si>
  <si>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</si>
  <si>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</si>
  <si>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</si>
  <si>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</si>
  <si>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</si>
  <si>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</si>
  <si>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</si>
  <si>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</si>
  <si>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</si>
  <si>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</si>
  <si>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</si>
  <si>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</si>
  <si>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</si>
  <si>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</si>
  <si>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</si>
  <si>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</si>
  <si>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</si>
  <si>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</si>
  <si>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</si>
  <si>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</si>
  <si>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</si>
  <si>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</si>
  <si>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</si>
  <si>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</si>
  <si>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</si>
  <si>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</si>
  <si>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</si>
  <si>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</si>
  <si>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</si>
  <si>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</si>
  <si>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</si>
  <si>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</si>
  <si>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</si>
  <si>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</si>
  <si>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</si>
  <si>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</si>
  <si>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</si>
  <si>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</si>
  <si>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</si>
  <si>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</si>
  <si>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</si>
  <si>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</si>
  <si>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</si>
  <si>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</si>
  <si>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</si>
  <si>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</si>
  <si>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</si>
  <si>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</si>
  <si>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</si>
  <si>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</si>
  <si>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</si>
  <si>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</si>
  <si>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</si>
  <si>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</si>
  <si>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</si>
  <si>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</si>
  <si>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</si>
  <si>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</si>
  <si>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</si>
  <si>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</si>
  <si>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</si>
  <si>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</si>
  <si>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</si>
  <si>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</si>
  <si>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</si>
  <si>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</si>
  <si>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</si>
  <si>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</si>
  <si>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</si>
  <si>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</si>
  <si>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</si>
  <si>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</si>
  <si>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</si>
  <si>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</si>
  <si>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</si>
  <si>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</si>
  <si>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</si>
  <si>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</si>
  <si>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</si>
  <si>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</si>
  <si>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</si>
  <si>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</si>
  <si>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</si>
  <si>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</si>
  <si>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</si>
  <si>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</si>
  <si>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</si>
  <si>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</si>
  <si>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</si>
  <si>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</si>
  <si>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</si>
  <si>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</si>
  <si>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</si>
  <si>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</si>
  <si>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</si>
  <si>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</si>
  <si>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</si>
  <si>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</si>
  <si>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</si>
  <si>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</si>
  <si>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</si>
  <si>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</si>
  <si>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</si>
  <si>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</si>
  <si>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</si>
  <si>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</si>
  <si>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</si>
  <si>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</si>
  <si>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</si>
  <si>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</si>
  <si>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</si>
  <si>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</si>
  <si>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</si>
  <si>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</si>
  <si>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</si>
  <si>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</si>
  <si>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</si>
  <si>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</si>
  <si>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</si>
  <si>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</si>
  <si>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</si>
  <si>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</si>
  <si>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</si>
  <si>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</si>
  <si>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</si>
  <si>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</si>
  <si>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</si>
  <si>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</si>
  <si>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</si>
  <si>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</si>
  <si>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</si>
  <si>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</si>
  <si>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</si>
  <si>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</si>
  <si>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</si>
  <si>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</si>
  <si>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</si>
  <si>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</si>
  <si>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</si>
  <si>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</si>
  <si>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</si>
  <si>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</si>
  <si>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</si>
  <si>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</si>
  <si>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</si>
  <si>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</si>
  <si>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</si>
  <si>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</si>
  <si>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</si>
  <si>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</si>
  <si>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</si>
  <si>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</si>
  <si>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</si>
  <si>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</si>
  <si>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</si>
  <si>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</si>
  <si>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</si>
  <si>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</si>
  <si>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</si>
  <si>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</si>
  <si>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</si>
  <si>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</si>
  <si>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</si>
  <si>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</si>
  <si>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</si>
  <si>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</si>
  <si>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</si>
  <si>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</si>
  <si>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</si>
  <si>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</si>
  <si>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</si>
  <si>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</si>
  <si>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</si>
  <si>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</si>
  <si>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</si>
  <si>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</si>
  <si>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</si>
  <si>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</si>
  <si>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</si>
  <si>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</si>
  <si>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</si>
  <si>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</si>
  <si>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</si>
  <si>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</si>
  <si>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</si>
  <si>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</si>
  <si>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</si>
  <si>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</si>
  <si>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</si>
  <si>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</si>
  <si>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</si>
  <si>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</si>
  <si>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</si>
  <si>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</si>
  <si>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</si>
  <si>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</si>
  <si>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</si>
  <si>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</si>
  <si>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</si>
  <si>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</si>
  <si>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</si>
  <si>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</si>
  <si>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</si>
  <si>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</si>
  <si>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</si>
  <si>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</si>
  <si>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</si>
  <si>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</si>
  <si>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</si>
  <si>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</si>
  <si>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</si>
  <si>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</si>
  <si>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</si>
  <si>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</si>
  <si>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</si>
  <si>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</si>
  <si>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</si>
  <si>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</si>
  <si>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</si>
  <si>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</si>
  <si>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</si>
  <si>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</si>
  <si>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</si>
  <si>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</si>
  <si>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</si>
  <si>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</si>
  <si>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</si>
  <si>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</si>
  <si>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</si>
  <si>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</si>
  <si>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</si>
  <si>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</si>
  <si>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</si>
  <si>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</si>
  <si>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</si>
  <si>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</si>
  <si>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</si>
  <si>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</si>
  <si>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</si>
  <si>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</si>
  <si>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</si>
  <si>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</si>
  <si>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</si>
  <si>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</si>
  <si>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</si>
  <si>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</si>
  <si>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</si>
  <si>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</si>
  <si>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</si>
  <si>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</si>
  <si>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</si>
  <si>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</si>
  <si>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</si>
  <si>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</si>
  <si>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</si>
  <si>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</si>
  <si>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</si>
  <si>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</si>
  <si>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</si>
  <si>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</si>
  <si>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</si>
  <si>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</si>
  <si>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</si>
  <si>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</si>
  <si>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</si>
  <si>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</si>
  <si>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</si>
  <si>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</si>
  <si>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</si>
  <si>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</si>
  <si>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</si>
  <si>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</si>
  <si>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</si>
  <si>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</si>
  <si>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</si>
  <si>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</si>
  <si>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</si>
  <si>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</si>
  <si>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</si>
  <si>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</si>
  <si>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</si>
  <si>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</si>
  <si>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</si>
  <si>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</si>
  <si>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</si>
  <si>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</si>
  <si>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</si>
  <si>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</si>
  <si>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</si>
  <si>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</si>
  <si>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</si>
  <si>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</si>
  <si>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</si>
  <si>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</si>
  <si>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</si>
  <si>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</si>
  <si>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</si>
  <si>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</si>
  <si>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</si>
  <si>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</si>
  <si>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</si>
  <si>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</si>
  <si>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</si>
  <si>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</si>
  <si>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</si>
  <si>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</si>
  <si>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</si>
  <si>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</si>
  <si>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</si>
  <si>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</si>
  <si>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</si>
  <si>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</si>
  <si>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</si>
  <si>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</si>
  <si>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</si>
  <si>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</si>
  <si>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</si>
  <si>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</si>
  <si>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</si>
  <si>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</si>
  <si>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</si>
  <si>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</si>
  <si>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</si>
  <si>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</si>
  <si>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</si>
  <si>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</si>
  <si>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</si>
  <si>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</si>
  <si>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</si>
  <si>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</si>
  <si>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</si>
  <si>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</si>
  <si>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</si>
  <si>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</si>
  <si>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</si>
  <si>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</si>
  <si>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</si>
  <si>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</si>
  <si>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</si>
  <si>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</si>
  <si>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</si>
  <si>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</si>
  <si>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</si>
  <si>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</si>
  <si>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</si>
  <si>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</si>
  <si>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</si>
  <si>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</si>
  <si>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</si>
  <si>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</si>
  <si>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</si>
  <si>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</si>
  <si>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</si>
  <si>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</si>
  <si>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</si>
  <si>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</si>
  <si>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</si>
  <si>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</si>
  <si>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</si>
  <si>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</si>
  <si>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</si>
  <si>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</si>
  <si>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</si>
  <si>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</si>
  <si>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</si>
  <si>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</si>
  <si>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</si>
  <si>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</si>
  <si>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</si>
  <si>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</si>
  <si>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</si>
  <si>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</si>
  <si>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</si>
  <si>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</si>
  <si>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</si>
  <si>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</si>
  <si>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</si>
  <si>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</si>
  <si>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</si>
  <si>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</si>
  <si>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</si>
  <si>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</si>
  <si>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</si>
  <si>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</si>
  <si>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</si>
  <si>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</si>
  <si>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</si>
  <si>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</si>
  <si>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</si>
  <si>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</si>
  <si>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</si>
  <si>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</si>
  <si>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</si>
  <si>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</si>
  <si>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</si>
  <si>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</si>
  <si>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</si>
  <si>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</si>
  <si>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</si>
  <si>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</si>
  <si>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</si>
  <si>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</si>
  <si>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</si>
  <si>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</si>
  <si>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</si>
  <si>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</si>
  <si>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</si>
  <si>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</si>
  <si>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</si>
  <si>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</si>
  <si>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</si>
  <si>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</si>
  <si>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</si>
  <si>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</si>
  <si>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</si>
  <si>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</si>
  <si>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</si>
  <si>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</si>
  <si>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</si>
  <si>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</si>
  <si>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</si>
  <si>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</si>
  <si>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</si>
  <si>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</si>
  <si>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</si>
  <si>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</si>
  <si>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</si>
  <si>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</si>
  <si>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</si>
  <si>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</si>
  <si>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</si>
  <si>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</si>
  <si>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</si>
  <si>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</si>
  <si>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</si>
  <si>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</si>
  <si>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</si>
  <si>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</si>
  <si>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</si>
  <si>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</si>
  <si>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</si>
  <si>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</si>
  <si>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</si>
  <si>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</si>
  <si>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</si>
  <si>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</si>
  <si>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</si>
  <si>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</si>
  <si>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</si>
  <si>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</si>
  <si>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</si>
  <si>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</si>
  <si>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</si>
  <si>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</si>
  <si>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</si>
  <si>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</si>
  <si>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</si>
  <si>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</si>
  <si>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</si>
  <si>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</si>
  <si>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</si>
  <si>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</si>
  <si>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</si>
  <si>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</si>
  <si>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</si>
  <si>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</si>
  <si>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</si>
  <si>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</si>
  <si>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</si>
  <si>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</si>
  <si>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</si>
  <si>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</si>
  <si>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</si>
  <si>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</si>
  <si>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</si>
  <si>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</si>
  <si>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</si>
  <si>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</si>
  <si>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</si>
  <si>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</si>
  <si>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</si>
  <si>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</si>
  <si>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</si>
  <si>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</si>
  <si>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</si>
  <si>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</si>
  <si>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</si>
  <si>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</si>
  <si>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</si>
  <si>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</si>
  <si>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</si>
  <si>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</si>
  <si>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</si>
  <si>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</si>
  <si>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</si>
  <si>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</si>
  <si>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</si>
  <si>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</si>
  <si>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</si>
  <si>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</si>
  <si>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</si>
  <si>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</si>
  <si>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</si>
  <si>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</si>
  <si>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</si>
  <si>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</si>
  <si>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</si>
  <si>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</si>
  <si>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</si>
  <si>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</si>
  <si>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</si>
  <si>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</si>
  <si>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</si>
  <si>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</si>
  <si>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</si>
  <si>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</si>
  <si>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</si>
  <si>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</si>
  <si>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</si>
  <si>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</si>
  <si>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</si>
  <si>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</si>
  <si>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</si>
  <si>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</si>
  <si>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</si>
  <si>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</si>
  <si>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</si>
  <si>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</si>
  <si>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</si>
  <si>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</si>
  <si>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</si>
  <si>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</si>
  <si>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</si>
  <si>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</si>
  <si>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</si>
  <si>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</si>
  <si>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</si>
  <si>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</si>
  <si>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</si>
  <si>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</si>
  <si>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</si>
  <si>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</si>
  <si>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</si>
  <si>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</si>
  <si>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</si>
  <si>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</si>
  <si>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</si>
  <si>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</si>
  <si>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</si>
  <si>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</si>
  <si>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</si>
  <si>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</si>
  <si>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</si>
  <si>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</si>
  <si>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</si>
  <si>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</si>
  <si>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</si>
  <si>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</si>
  <si>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</si>
  <si>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</si>
  <si>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</si>
  <si>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</si>
  <si>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</si>
  <si>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</si>
  <si>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</si>
  <si>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</si>
  <si>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</si>
  <si>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</si>
  <si>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</si>
  <si>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</si>
  <si>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</si>
  <si>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</si>
  <si>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</si>
  <si>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</si>
  <si>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</si>
  <si>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</si>
  <si>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</si>
  <si>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</si>
  <si>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</si>
  <si>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</si>
  <si>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</si>
  <si>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</si>
  <si>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</si>
  <si>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</si>
  <si>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</si>
  <si>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</si>
  <si>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</si>
  <si>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</si>
  <si>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</si>
  <si>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</si>
  <si>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</si>
  <si>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</si>
  <si>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</si>
  <si>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</si>
  <si>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</si>
  <si>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</si>
  <si>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</si>
  <si>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</si>
  <si>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</si>
  <si>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</si>
  <si>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</si>
  <si>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</si>
  <si>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</si>
  <si>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</si>
  <si>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</si>
  <si>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</si>
  <si>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</si>
  <si>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</si>
  <si>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</si>
  <si>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</si>
  <si>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</si>
  <si>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</si>
  <si>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</si>
  <si>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</si>
  <si>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</si>
  <si>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</si>
  <si>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</si>
  <si>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</si>
  <si>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</si>
  <si>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</si>
  <si>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</si>
  <si>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</si>
  <si>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</si>
  <si>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</si>
  <si>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</si>
  <si>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</si>
  <si>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</si>
  <si>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</si>
  <si>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</si>
  <si>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</si>
  <si>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</si>
  <si>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</si>
  <si>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</si>
  <si>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</si>
  <si>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</si>
  <si>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</si>
  <si>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</si>
  <si>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</si>
  <si>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</si>
  <si>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</si>
  <si>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</si>
  <si>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</si>
  <si>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</si>
  <si>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</si>
  <si>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</si>
  <si>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</si>
  <si>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</si>
  <si>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</si>
  <si>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</si>
  <si>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</si>
  <si>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</si>
  <si>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</si>
  <si>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</si>
  <si>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</si>
  <si>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</si>
  <si>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</si>
  <si>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</si>
  <si>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</si>
  <si>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</si>
  <si>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</si>
  <si>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</si>
  <si>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</si>
  <si>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</si>
  <si>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</si>
  <si>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</si>
  <si>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</si>
  <si>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</si>
  <si>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</si>
  <si>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</si>
  <si>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</si>
  <si>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</si>
  <si>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</si>
  <si>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</si>
  <si>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</si>
  <si>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</si>
  <si>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</si>
  <si>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</si>
  <si>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</si>
  <si>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</si>
  <si>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</si>
  <si>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</si>
  <si>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</si>
  <si>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</si>
  <si>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</si>
  <si>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</si>
  <si>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</si>
  <si>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</si>
  <si>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</si>
  <si>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</si>
  <si>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</si>
  <si>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</si>
  <si>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</si>
  <si>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</si>
  <si>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</si>
  <si>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</si>
  <si>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</si>
  <si>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</si>
  <si>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</si>
  <si>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</si>
  <si>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</si>
  <si>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</si>
  <si>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</si>
  <si>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</si>
  <si>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</si>
  <si>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</si>
  <si>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</si>
  <si>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</si>
  <si>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</si>
  <si>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</si>
  <si>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</si>
  <si>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</si>
  <si>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</si>
  <si>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</si>
  <si>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</si>
  <si>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</si>
  <si>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</si>
  <si>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</si>
  <si>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</si>
  <si>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</si>
  <si>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</si>
  <si>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</si>
  <si>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</si>
  <si>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</si>
  <si>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</si>
  <si>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</si>
  <si>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</si>
  <si>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</si>
  <si>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</si>
  <si>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</si>
  <si>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</si>
  <si>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</si>
  <si>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</si>
  <si>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</si>
  <si>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</si>
  <si>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</si>
  <si>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</si>
  <si>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</si>
  <si>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</si>
  <si>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</si>
  <si>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</si>
  <si>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</si>
  <si>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</si>
  <si>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</si>
  <si>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</si>
  <si>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</si>
  <si>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</si>
  <si>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</si>
  <si>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</si>
  <si>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</si>
  <si>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</si>
  <si>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</si>
  <si>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</si>
  <si>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</si>
  <si>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</si>
  <si>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</si>
  <si>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</si>
  <si>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</si>
  <si>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</si>
  <si>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</si>
  <si>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</si>
  <si>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</si>
  <si>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</si>
  <si>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</si>
  <si>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</si>
  <si>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</si>
  <si>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</si>
  <si>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</si>
  <si>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</si>
  <si>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</si>
  <si>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</si>
  <si>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</si>
  <si>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</si>
  <si>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</si>
  <si>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</si>
  <si>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</si>
  <si>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</si>
  <si>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</si>
  <si>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</si>
  <si>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</si>
  <si>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</si>
  <si>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</si>
  <si>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</si>
  <si>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</si>
  <si>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</si>
  <si>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</si>
  <si>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</si>
  <si>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</si>
  <si>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</si>
  <si>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</si>
  <si>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</si>
  <si>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</si>
  <si>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</si>
  <si>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</si>
  <si>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</si>
  <si>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</si>
  <si>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</si>
  <si>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</si>
  <si>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</si>
  <si>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</si>
  <si>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</si>
  <si>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</si>
  <si>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</si>
  <si>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</si>
  <si>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</si>
  <si>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</si>
  <si>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</si>
  <si>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</si>
  <si>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</si>
  <si>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</si>
  <si>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</si>
  <si>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</si>
  <si>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</si>
  <si>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</si>
  <si>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</si>
  <si>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</si>
  <si>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</si>
  <si>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</si>
  <si>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</si>
  <si>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</si>
  <si>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</si>
  <si>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</si>
  <si>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</si>
  <si>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</si>
  <si>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</si>
  <si>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</si>
  <si>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</si>
  <si>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</si>
  <si>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</si>
  <si>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</si>
  <si>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</si>
  <si>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</si>
  <si>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</si>
  <si>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</si>
  <si>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</si>
  <si>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</si>
  <si>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</si>
  <si>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</si>
  <si>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</si>
  <si>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</si>
  <si>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</si>
  <si>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</si>
  <si>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</si>
  <si>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</si>
  <si>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</si>
  <si>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</si>
  <si>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</si>
  <si>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</si>
  <si>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</si>
  <si>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</si>
  <si>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</si>
  <si>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</si>
  <si>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</si>
  <si>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</si>
  <si>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</si>
  <si>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</si>
  <si>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</si>
  <si>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</si>
  <si>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</si>
  <si>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</si>
  <si>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</si>
  <si>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</si>
  <si>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</si>
  <si>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</si>
  <si>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</si>
  <si>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</si>
  <si>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</si>
  <si>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</si>
  <si>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</si>
  <si>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</si>
  <si>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</si>
  <si>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</si>
  <si>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</si>
  <si>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</si>
  <si>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</si>
  <si>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</si>
  <si>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</si>
  <si>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</si>
  <si>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</si>
  <si>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</si>
  <si>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</si>
  <si>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</si>
  <si>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</si>
  <si>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</si>
  <si>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</si>
  <si>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</si>
  <si>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</si>
  <si>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</si>
  <si>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</si>
  <si>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</si>
  <si>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</si>
  <si>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</si>
  <si>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</si>
  <si>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</si>
  <si>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</si>
  <si>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</si>
  <si>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</si>
  <si>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</si>
  <si>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</si>
  <si>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</si>
  <si>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</si>
  <si>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</si>
  <si>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</si>
  <si>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</si>
  <si>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</si>
  <si>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</si>
  <si>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</si>
  <si>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</si>
  <si>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</si>
  <si>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</si>
  <si>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</si>
  <si>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</si>
  <si>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</si>
  <si>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</si>
  <si>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</si>
  <si>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</si>
  <si>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</si>
  <si>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</si>
  <si>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</si>
  <si>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</si>
  <si>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</si>
  <si>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</si>
  <si>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</si>
  <si>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</si>
  <si>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</si>
  <si>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</si>
  <si>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</si>
  <si>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</si>
  <si>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</si>
  <si>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</si>
  <si>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</si>
  <si>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</si>
  <si>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</si>
  <si>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</si>
  <si>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</si>
  <si>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</si>
  <si>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</si>
  <si>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</si>
  <si>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</si>
  <si>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</si>
  <si>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</si>
  <si>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</si>
  <si>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</si>
  <si>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</si>
  <si>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</si>
  <si>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</si>
  <si>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</si>
  <si>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</si>
  <si>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</si>
  <si>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</si>
  <si>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</si>
  <si>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</si>
  <si>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</si>
  <si>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</si>
  <si>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</si>
  <si>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</si>
  <si>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</si>
  <si>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</si>
  <si>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</si>
  <si>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</si>
  <si>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</si>
  <si>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</si>
  <si>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</si>
  <si>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</si>
  <si>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</si>
  <si>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</si>
  <si>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</si>
  <si>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</si>
  <si>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</si>
  <si>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</si>
  <si>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</si>
  <si>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</si>
  <si>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</si>
  <si>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</si>
  <si>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</si>
  <si>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</si>
  <si>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</si>
  <si>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</si>
  <si>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</si>
  <si>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</si>
  <si>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</si>
  <si>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</si>
  <si>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</si>
  <si>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</si>
  <si>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</si>
  <si>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</si>
  <si>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</si>
  <si>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</si>
  <si>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</si>
  <si>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</si>
  <si>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</si>
  <si>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</si>
  <si>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</si>
  <si>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</si>
  <si>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</si>
  <si>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</si>
  <si>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</si>
  <si>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</si>
  <si>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</si>
  <si>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</si>
  <si>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</si>
  <si>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</si>
  <si>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</si>
  <si>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</si>
  <si>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</si>
  <si>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</si>
  <si>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</si>
  <si>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</si>
  <si>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</si>
  <si>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</si>
  <si>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</si>
  <si>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</si>
  <si>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</si>
  <si>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</si>
  <si>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</si>
  <si>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</si>
  <si>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</si>
  <si>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</si>
  <si>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</si>
  <si>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</si>
  <si>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</si>
  <si>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</si>
  <si>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</si>
  <si>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</si>
  <si>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</si>
  <si>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</si>
  <si>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</si>
  <si>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</si>
  <si>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</si>
  <si>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</si>
  <si>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</si>
  <si>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</si>
  <si>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</si>
  <si>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</si>
  <si>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</si>
  <si>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</si>
  <si>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</si>
  <si>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</si>
  <si>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</si>
  <si>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</si>
  <si>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</si>
  <si>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</si>
  <si>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</si>
  <si>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</si>
  <si>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</si>
  <si>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</si>
  <si>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</si>
  <si>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</si>
  <si>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</si>
  <si>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</si>
  <si>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</si>
  <si>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</si>
  <si>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</si>
  <si>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</si>
  <si>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</si>
  <si>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</si>
  <si>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</si>
  <si>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</si>
  <si>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</si>
  <si>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</si>
  <si>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</si>
  <si>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</si>
  <si>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</si>
  <si>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</si>
  <si>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</si>
  <si>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</si>
  <si>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</si>
  <si>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</si>
  <si>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</si>
  <si>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</si>
  <si>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</si>
  <si>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</si>
  <si>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</si>
  <si>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</si>
  <si>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</si>
  <si>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</si>
  <si>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</si>
  <si>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</si>
  <si>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</si>
  <si>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</si>
  <si>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</si>
  <si>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</si>
  <si>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</si>
  <si>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</si>
  <si>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</si>
  <si>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</si>
  <si>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</si>
  <si>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</si>
  <si>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</si>
  <si>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</si>
  <si>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</si>
  <si>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</si>
  <si>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</si>
  <si>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</si>
  <si>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</si>
  <si>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</si>
  <si>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</si>
  <si>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</si>
  <si>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</si>
  <si>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</si>
  <si>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</si>
  <si>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</si>
  <si>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</si>
  <si>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</si>
  <si>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</si>
  <si>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</si>
  <si>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</si>
  <si>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</si>
  <si>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</si>
  <si>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</si>
  <si>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</si>
  <si>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</si>
  <si>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</si>
  <si>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</si>
  <si>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</si>
  <si>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</si>
  <si>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</si>
  <si>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</si>
  <si>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</si>
  <si>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</si>
  <si>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</si>
  <si>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</si>
  <si>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</si>
  <si>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</si>
  <si>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</si>
  <si>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</si>
  <si>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</si>
  <si>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</si>
  <si>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</si>
  <si>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</si>
  <si>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</si>
  <si>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</si>
  <si>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</si>
  <si>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</si>
  <si>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</si>
  <si>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</si>
  <si>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</si>
  <si>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</si>
  <si>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</si>
  <si>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</si>
  <si>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</si>
  <si>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</si>
  <si>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</si>
  <si>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</si>
  <si>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</si>
  <si>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</si>
  <si>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</si>
  <si>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</si>
  <si>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</si>
  <si>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</si>
  <si>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</si>
  <si>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</si>
  <si>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</si>
  <si>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</si>
  <si>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</si>
  <si>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</si>
  <si>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</si>
  <si>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</si>
  <si>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</si>
  <si>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</si>
  <si>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</si>
  <si>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</si>
  <si>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</si>
  <si>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</si>
  <si>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</si>
  <si>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</si>
  <si>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</si>
  <si>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</si>
  <si>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</si>
  <si>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</si>
  <si>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</si>
  <si>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</si>
  <si>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</si>
  <si>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</si>
  <si>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</si>
  <si>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</si>
  <si>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</si>
  <si>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</si>
  <si>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</si>
  <si>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</si>
  <si>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</si>
  <si>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</si>
  <si>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</si>
  <si>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</si>
  <si>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</si>
  <si>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</si>
  <si>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</si>
  <si>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</si>
  <si>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</si>
  <si>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</si>
  <si>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</si>
  <si>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</si>
  <si>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</si>
  <si>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</si>
  <si>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</si>
  <si>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</si>
  <si>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</si>
  <si>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</si>
  <si>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</si>
  <si>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</si>
  <si>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</si>
  <si>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</si>
  <si>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</si>
  <si>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</si>
  <si>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</si>
  <si>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</si>
  <si>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</si>
  <si>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</si>
  <si>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</si>
  <si>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</si>
  <si>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</si>
  <si>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</si>
  <si>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</si>
  <si>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</si>
  <si>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</si>
  <si>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</si>
  <si>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</si>
  <si>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</si>
  <si>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</si>
  <si>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</si>
  <si>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</si>
  <si>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</si>
  <si>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</si>
  <si>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</si>
  <si>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</si>
  <si>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</si>
  <si>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</si>
  <si>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</si>
  <si>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</si>
  <si>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</si>
  <si>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</si>
  <si>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</si>
  <si>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</si>
  <si>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</si>
  <si>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</si>
  <si>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</si>
  <si>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</si>
  <si>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</si>
  <si>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</si>
  <si>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</si>
  <si>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</si>
  <si>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</si>
  <si>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</si>
  <si>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</si>
  <si>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</si>
  <si>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</si>
  <si>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</si>
  <si>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</si>
  <si>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</si>
  <si>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</si>
  <si>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</si>
  <si>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</si>
  <si>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</si>
  <si>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</si>
  <si>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</si>
  <si>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</si>
  <si>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</si>
  <si>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</si>
  <si>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</si>
  <si>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</si>
  <si>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</si>
  <si>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</si>
  <si>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</si>
  <si>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</si>
  <si>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</si>
  <si>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</si>
  <si>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</si>
  <si>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</si>
  <si>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</si>
  <si>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</si>
  <si>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</si>
  <si>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</si>
  <si>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</si>
  <si>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</si>
  <si>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</si>
  <si>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</si>
  <si>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</si>
  <si>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</si>
  <si>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</si>
  <si>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</si>
  <si>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</si>
  <si>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</si>
  <si>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</si>
  <si>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</si>
  <si>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</si>
  <si>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</si>
  <si>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</si>
  <si>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</si>
  <si>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</si>
  <si>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</si>
  <si>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</si>
  <si>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</si>
  <si>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</si>
  <si>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</si>
  <si>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</si>
  <si>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</si>
  <si>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</si>
  <si>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</si>
  <si>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</si>
  <si>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</si>
  <si>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</si>
  <si>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</si>
  <si>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</si>
  <si>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</si>
  <si>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</si>
  <si>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</si>
  <si>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</si>
  <si>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</si>
  <si>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</si>
  <si>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</si>
  <si>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</si>
  <si>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</si>
  <si>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</si>
  <si>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</si>
  <si>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</si>
  <si>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</si>
  <si>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</si>
  <si>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</si>
  <si>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</si>
  <si>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</si>
  <si>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</si>
  <si>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</si>
  <si>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</si>
  <si>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</si>
  <si>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</si>
  <si>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</si>
  <si>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</si>
  <si>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</si>
  <si>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</si>
  <si>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</si>
  <si>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</si>
  <si>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</si>
  <si>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</si>
  <si>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</si>
  <si>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</si>
  <si>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</si>
  <si>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</si>
  <si>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</si>
  <si>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</si>
  <si>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</si>
  <si>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</si>
  <si>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</si>
  <si>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</si>
  <si>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</si>
  <si>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</si>
  <si>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</si>
  <si>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</si>
  <si>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</si>
  <si>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</si>
  <si>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</si>
  <si>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</si>
  <si>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</si>
  <si>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</si>
  <si>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</si>
  <si>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</si>
  <si>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</si>
  <si>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</si>
  <si>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</si>
  <si>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</si>
  <si>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</si>
  <si>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</si>
  <si>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</si>
  <si>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</si>
  <si>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</si>
  <si>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</si>
  <si>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</si>
  <si>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</si>
  <si>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</si>
  <si>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</si>
  <si>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</si>
  <si>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</si>
  <si>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</si>
  <si>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</si>
  <si>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</si>
  <si>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</si>
  <si>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</si>
  <si>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</si>
  <si>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</si>
  <si>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</si>
  <si>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</si>
  <si>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</si>
  <si>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</si>
  <si>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</si>
  <si>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</si>
  <si>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</si>
  <si>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</si>
  <si>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</si>
  <si>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</si>
  <si>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</si>
  <si>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</si>
  <si>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</si>
  <si>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</si>
  <si>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</si>
  <si>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</si>
  <si>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</si>
  <si>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</si>
  <si>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</si>
  <si>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</si>
  <si>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</si>
  <si>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</si>
  <si>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</si>
  <si>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</si>
  <si>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</si>
  <si>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</si>
  <si>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</si>
  <si>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</si>
  <si>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</si>
  <si>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</si>
  <si>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</si>
  <si>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</si>
  <si>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</si>
  <si>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</si>
  <si>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</si>
  <si>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</si>
  <si>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</si>
  <si>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</si>
  <si>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</si>
  <si>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</si>
  <si>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</si>
  <si>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</si>
  <si>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</si>
  <si>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</si>
  <si>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</si>
  <si>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</si>
  <si>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</si>
  <si>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</si>
  <si>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</si>
  <si>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</si>
  <si>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</si>
  <si>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</si>
  <si>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</si>
  <si>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</si>
  <si>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</si>
  <si>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</si>
  <si>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</si>
  <si>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</si>
  <si>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</si>
  <si>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</si>
  <si>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</si>
  <si>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</si>
  <si>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</si>
  <si>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</si>
  <si>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</si>
  <si>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</si>
  <si>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</si>
  <si>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</si>
  <si>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</si>
  <si>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</si>
  <si>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</si>
  <si>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</si>
  <si>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</si>
  <si>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</si>
  <si>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</si>
  <si>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</si>
  <si>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</si>
  <si>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</si>
  <si>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</si>
  <si>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</si>
  <si>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</si>
  <si>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</si>
  <si>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</si>
  <si>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</si>
  <si>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</si>
  <si>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</si>
  <si>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</si>
  <si>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</si>
  <si>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</si>
  <si>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</si>
  <si>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</si>
  <si>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</si>
  <si>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</si>
  <si>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</si>
  <si>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</si>
  <si>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</si>
  <si>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</si>
  <si>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</si>
  <si>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</si>
  <si>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</si>
  <si>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</si>
  <si>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</si>
  <si>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</si>
  <si>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</si>
  <si>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</si>
  <si>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</si>
  <si>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</si>
  <si>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</si>
  <si>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</si>
  <si>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</si>
  <si>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</si>
  <si>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</si>
  <si>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</si>
  <si>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</si>
  <si>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</si>
  <si>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</si>
  <si>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</si>
  <si>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</si>
  <si>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</si>
  <si>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</si>
  <si>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</si>
  <si>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</si>
  <si>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</si>
  <si>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</si>
  <si>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</si>
  <si>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</si>
  <si>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</si>
  <si>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</si>
  <si>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</si>
  <si>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</si>
  <si>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</si>
  <si>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</si>
  <si>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</si>
  <si>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</si>
  <si>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</si>
  <si>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</si>
  <si>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</si>
  <si>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</si>
  <si>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</si>
  <si>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</si>
  <si>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</si>
  <si>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</si>
  <si>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</si>
  <si>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</si>
  <si>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</si>
  <si>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</si>
  <si>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</si>
  <si>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</si>
  <si>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</si>
  <si>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</si>
  <si>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</si>
  <si>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</si>
  <si>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</si>
  <si>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</si>
  <si>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</si>
  <si>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</si>
  <si>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</si>
  <si>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</si>
  <si>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</si>
  <si>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</si>
  <si>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</si>
  <si>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</si>
  <si>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</si>
  <si>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</si>
  <si>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</si>
  <si>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</si>
  <si>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</si>
  <si>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</si>
  <si>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</si>
  <si>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</si>
  <si>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</si>
  <si>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</si>
  <si>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</si>
  <si>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</si>
  <si>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</si>
  <si>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</si>
  <si>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</si>
  <si>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</si>
  <si>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</si>
  <si>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</si>
  <si>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</si>
  <si>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</si>
  <si>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</si>
  <si>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</si>
  <si>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</si>
  <si>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</si>
  <si>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</si>
  <si>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</si>
  <si>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</si>
  <si>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</si>
  <si>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</si>
  <si>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</si>
  <si>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</si>
  <si>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</si>
  <si>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</si>
  <si>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</si>
  <si>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</si>
  <si>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</si>
  <si>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</si>
  <si>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</si>
  <si>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</si>
  <si>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</si>
  <si>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</si>
  <si>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</si>
  <si>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</si>
  <si>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</si>
  <si>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</si>
  <si>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</si>
  <si>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</si>
  <si>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</si>
  <si>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</si>
  <si>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</si>
  <si>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</si>
  <si>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</si>
  <si>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</si>
  <si>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</si>
  <si>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</si>
  <si>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</si>
  <si>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</si>
  <si>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</si>
  <si>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</si>
  <si>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</si>
  <si>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</si>
  <si>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</si>
  <si>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</si>
  <si>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</si>
  <si>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</si>
  <si>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</si>
  <si>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</si>
  <si>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</si>
  <si>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</si>
  <si>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</si>
  <si>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</si>
  <si>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</si>
  <si>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</si>
  <si>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</si>
  <si>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</si>
  <si>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</si>
  <si>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</si>
  <si>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</si>
  <si>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</si>
  <si>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</si>
  <si>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</si>
  <si>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</si>
  <si>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</si>
  <si>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</si>
  <si>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</si>
  <si>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</si>
  <si>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</si>
  <si>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</si>
  <si>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</si>
  <si>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</si>
  <si>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</si>
  <si>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</si>
  <si>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</si>
  <si>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</si>
  <si>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</si>
  <si>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</si>
  <si>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</si>
  <si>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</si>
  <si>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</si>
  <si>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</si>
  <si>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</si>
  <si>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</si>
  <si>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</si>
  <si>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</si>
  <si>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</si>
  <si>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</si>
  <si>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</si>
  <si>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</si>
  <si>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</si>
  <si>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</si>
  <si>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</si>
  <si>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</si>
  <si>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</si>
  <si>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</si>
  <si>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</si>
  <si>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</si>
  <si>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</si>
  <si>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</si>
  <si>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</si>
  <si>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</si>
  <si>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</si>
  <si>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</si>
  <si>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</si>
  <si>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</si>
  <si>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</si>
  <si>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</si>
  <si>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</si>
  <si>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</si>
  <si>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</si>
  <si>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</si>
  <si>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</si>
  <si>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</si>
  <si>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</si>
  <si>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</si>
  <si>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</si>
  <si>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</si>
  <si>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</si>
  <si>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</si>
  <si>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</si>
  <si>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</si>
  <si>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</si>
  <si>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</si>
  <si>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</si>
  <si>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</si>
  <si>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</si>
  <si>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</si>
  <si>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</si>
  <si>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</si>
  <si>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</si>
  <si>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</si>
  <si>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</si>
  <si>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</si>
  <si>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</si>
  <si>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</si>
  <si>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</si>
  <si>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</si>
  <si>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</si>
  <si>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</si>
  <si>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</si>
  <si>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</si>
  <si>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</si>
  <si>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</si>
  <si>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</si>
  <si>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</si>
  <si>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</si>
  <si>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</si>
  <si>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</si>
  <si>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</si>
  <si>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</si>
  <si>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</si>
  <si>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</si>
  <si>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</si>
  <si>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</si>
  <si>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</si>
  <si>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</si>
  <si>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</si>
  <si>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</si>
  <si>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</si>
  <si>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</si>
  <si>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</si>
  <si>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</si>
  <si>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</si>
  <si>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</si>
  <si>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</si>
  <si>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</si>
  <si>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</si>
  <si>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</si>
  <si>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</si>
  <si>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</si>
  <si>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</si>
  <si>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</si>
  <si>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</si>
  <si>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</si>
  <si>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</si>
  <si>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</si>
  <si>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</si>
  <si>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</si>
  <si>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</si>
  <si>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</si>
  <si>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</si>
  <si>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</si>
  <si>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</si>
  <si>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</si>
  <si>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</si>
  <si>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</si>
  <si>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</si>
  <si>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</si>
  <si>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</si>
  <si>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</si>
  <si>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</si>
  <si>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</si>
  <si>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</si>
  <si>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</si>
  <si>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</si>
  <si>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</si>
  <si>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</si>
  <si>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</si>
  <si>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</si>
  <si>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</si>
  <si>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</si>
  <si>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</si>
  <si>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</si>
  <si>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</si>
  <si>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</si>
  <si>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</si>
  <si>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</si>
  <si>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</si>
  <si>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</si>
  <si>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</si>
  <si>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</si>
  <si>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</si>
  <si>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</si>
  <si>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</si>
  <si>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</si>
  <si>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</si>
  <si>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</si>
  <si>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</si>
  <si>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</si>
  <si>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</si>
  <si>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</si>
  <si>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</si>
  <si>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</si>
  <si>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</si>
  <si>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</si>
  <si>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</si>
  <si>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</si>
  <si>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</si>
  <si>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</si>
  <si>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</si>
  <si>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</si>
  <si>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</si>
  <si>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</si>
  <si>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</si>
  <si>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</si>
  <si>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</si>
  <si>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</si>
  <si>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</si>
  <si>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</si>
  <si>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</si>
  <si>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</si>
  <si>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</si>
  <si>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</si>
  <si>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</si>
  <si>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</si>
  <si>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</si>
  <si>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</si>
  <si>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</si>
  <si>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</si>
  <si>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</si>
  <si>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</si>
  <si>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</si>
  <si>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</si>
  <si>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</si>
  <si>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</si>
  <si>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</si>
  <si>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</si>
  <si>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</si>
  <si>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</si>
  <si>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</si>
  <si>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</si>
  <si>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</si>
  <si>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</si>
  <si>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</si>
  <si>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</si>
  <si>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</si>
  <si>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</si>
  <si>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</si>
  <si>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</si>
  <si>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</si>
  <si>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</si>
  <si>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</si>
  <si>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</si>
  <si>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</si>
  <si>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</si>
  <si>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</si>
  <si>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</si>
  <si>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</si>
  <si>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</si>
  <si>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</si>
  <si>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</si>
  <si>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</si>
  <si>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</si>
  <si>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</si>
  <si>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</si>
  <si>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</si>
  <si>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</si>
  <si>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</si>
  <si>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</si>
  <si>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</si>
  <si>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</si>
  <si>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</si>
  <si>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</si>
  <si>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</si>
  <si>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</si>
  <si>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</si>
  <si>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</si>
  <si>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</si>
  <si>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</si>
  <si>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</si>
  <si>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</si>
  <si>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</si>
  <si>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</si>
  <si>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</si>
  <si>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</si>
  <si>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</si>
  <si>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</si>
  <si>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</si>
  <si>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</si>
  <si>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</si>
  <si>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</si>
  <si>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</si>
  <si>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</si>
  <si>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</si>
  <si>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</si>
  <si>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</si>
  <si>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</si>
  <si>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</si>
  <si>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</si>
  <si>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</si>
  <si>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</si>
  <si>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</si>
  <si>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</si>
  <si>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</si>
  <si>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</si>
  <si>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</si>
  <si>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</si>
  <si>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</si>
  <si>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</si>
  <si>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</si>
  <si>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</si>
  <si>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</si>
  <si>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</si>
  <si>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</si>
  <si>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</si>
  <si>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</si>
  <si>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</si>
  <si>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</si>
  <si>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</si>
  <si>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</si>
  <si>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</si>
  <si>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</si>
  <si>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</si>
  <si>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</si>
  <si>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</si>
  <si>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</si>
  <si>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</si>
  <si>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</si>
  <si>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</si>
  <si>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</si>
  <si>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</si>
  <si>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</si>
  <si>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</si>
  <si>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</si>
  <si>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</si>
  <si>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</si>
  <si>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</si>
  <si>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</si>
  <si>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</si>
  <si>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</si>
  <si>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</si>
  <si>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</si>
  <si>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</si>
  <si>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</si>
  <si>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</si>
  <si>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</si>
  <si>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</si>
  <si>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</si>
  <si>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</si>
  <si>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</si>
  <si>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</si>
  <si>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</si>
  <si>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</si>
  <si>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</si>
  <si>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</si>
  <si>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</si>
  <si>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</si>
  <si>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</si>
  <si>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</si>
  <si>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</si>
  <si>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</si>
  <si>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</si>
  <si>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</si>
  <si>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</si>
  <si>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</si>
  <si>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</si>
  <si>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</si>
  <si>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</si>
  <si>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</si>
  <si>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</si>
  <si>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</si>
  <si>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</si>
  <si>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</si>
  <si>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</si>
  <si>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</si>
  <si>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</si>
  <si>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</si>
  <si>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</si>
  <si>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</si>
  <si>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</si>
  <si>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</si>
  <si>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</si>
  <si>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</si>
  <si>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</si>
  <si>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</si>
  <si>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</si>
  <si>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</si>
  <si>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</si>
  <si>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</si>
  <si>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</si>
  <si>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</si>
  <si>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</si>
  <si>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</si>
  <si>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</si>
  <si>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</si>
  <si>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</si>
  <si>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</si>
  <si>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</si>
  <si>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</si>
  <si>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</si>
  <si>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</si>
  <si>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</si>
  <si>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</si>
  <si>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</si>
  <si>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</si>
  <si>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</si>
  <si>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</si>
  <si>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</si>
  <si>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</si>
  <si>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</si>
  <si>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</si>
  <si>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</si>
  <si>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</si>
  <si>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</si>
  <si>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</si>
  <si>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</si>
  <si>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</si>
  <si>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</si>
  <si>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</si>
  <si>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</si>
  <si>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</si>
  <si>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</si>
  <si>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</si>
  <si>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</si>
  <si>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</si>
  <si>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</si>
  <si>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</si>
  <si>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</si>
  <si>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</si>
  <si>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</si>
  <si>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</si>
  <si>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</si>
  <si>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</si>
  <si>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</si>
  <si>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</si>
  <si>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</si>
  <si>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</si>
  <si>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</si>
  <si>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</si>
  <si>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</si>
  <si>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</si>
  <si>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</si>
  <si>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</si>
  <si>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</si>
  <si>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</si>
  <si>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</si>
  <si>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</si>
  <si>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</si>
  <si>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</si>
  <si>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</si>
  <si>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</si>
  <si>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</si>
  <si>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</si>
  <si>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</si>
  <si>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</si>
  <si>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</si>
  <si>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</si>
  <si>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</si>
  <si>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</si>
  <si>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</si>
  <si>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</si>
  <si>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</si>
  <si>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</si>
  <si>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</si>
  <si>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</si>
  <si>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</si>
  <si>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</si>
  <si>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</si>
  <si>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</si>
  <si>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</si>
  <si>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</si>
  <si>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</si>
  <si>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</si>
  <si>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</si>
  <si>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</si>
  <si>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</si>
  <si>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</si>
  <si>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</si>
  <si>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</si>
  <si>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</si>
  <si>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</si>
  <si>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</si>
  <si>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</si>
  <si>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</si>
  <si>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</si>
  <si>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</si>
  <si>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</si>
  <si>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</si>
  <si>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</si>
  <si>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</si>
  <si>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</si>
  <si>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</si>
  <si>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</si>
  <si>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</si>
  <si>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</si>
  <si>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</si>
  <si>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</si>
  <si>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</si>
  <si>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</si>
  <si>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</si>
  <si>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</si>
  <si>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</si>
  <si>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</si>
  <si>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</si>
  <si>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</si>
  <si>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</si>
  <si>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</si>
  <si>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</si>
  <si>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</si>
  <si>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</si>
  <si>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</si>
  <si>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</si>
  <si>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</si>
  <si>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</si>
  <si>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</si>
  <si>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</si>
  <si>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</si>
  <si>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</si>
  <si>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</si>
  <si>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</si>
  <si>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</si>
  <si>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</si>
  <si>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</si>
  <si>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</si>
  <si>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</si>
  <si>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</si>
  <si>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</si>
  <si>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</si>
  <si>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</si>
  <si>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</si>
  <si>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</si>
  <si>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</si>
  <si>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</si>
  <si>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</si>
  <si>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</si>
  <si>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</si>
  <si>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</si>
  <si>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</si>
  <si>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</si>
  <si>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</si>
  <si>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</si>
  <si>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</si>
  <si>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</si>
  <si>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</si>
  <si>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</si>
  <si>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</si>
  <si>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</si>
  <si>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</si>
  <si>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</si>
  <si>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</si>
  <si>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</si>
  <si>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</si>
  <si>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</si>
  <si>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</si>
  <si>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</si>
  <si>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</si>
  <si>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</si>
  <si>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</si>
  <si>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</si>
  <si>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</si>
  <si>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</si>
  <si>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</si>
  <si>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</si>
  <si>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</si>
  <si>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</si>
  <si>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</si>
  <si>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</si>
  <si>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</si>
  <si>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</si>
  <si>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</si>
  <si>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</si>
  <si>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</si>
  <si>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</si>
  <si>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</si>
  <si>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</si>
  <si>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</si>
  <si>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</si>
  <si>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</si>
  <si>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</si>
  <si>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</si>
  <si>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</si>
  <si>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</si>
  <si>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</si>
  <si>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</si>
  <si>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</si>
  <si>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</si>
  <si>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</si>
  <si>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</si>
  <si>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</si>
  <si>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</si>
  <si>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</si>
  <si>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</si>
  <si>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</si>
  <si>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</si>
  <si>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</si>
  <si>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</si>
  <si>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</si>
  <si>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</si>
  <si>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</si>
  <si>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</si>
  <si>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</si>
  <si>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</si>
  <si>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</si>
  <si>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</si>
  <si>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</si>
  <si>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</si>
  <si>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</si>
  <si>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</si>
  <si>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</si>
  <si>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</si>
  <si>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</si>
  <si>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</si>
  <si>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</si>
  <si>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</si>
  <si>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</si>
  <si>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</si>
  <si>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</si>
  <si>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</si>
  <si>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</si>
  <si>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</si>
  <si>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</si>
  <si>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</si>
  <si>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</si>
  <si>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</si>
  <si>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</si>
  <si>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</si>
  <si>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</si>
  <si>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</si>
  <si>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</si>
  <si>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</si>
  <si>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</si>
  <si>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</si>
  <si>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</si>
  <si>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</si>
  <si>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</si>
  <si>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</si>
  <si>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</si>
  <si>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</si>
  <si>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</si>
  <si>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</si>
  <si>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</si>
  <si>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</si>
  <si>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</si>
  <si>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</si>
  <si>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</si>
  <si>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</si>
  <si>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</si>
  <si>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</si>
  <si>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</si>
  <si>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</si>
  <si>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</si>
  <si>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</si>
  <si>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</si>
  <si>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</si>
  <si>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</si>
  <si>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</si>
  <si>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</si>
  <si>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</si>
  <si>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</si>
  <si>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</si>
  <si>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</si>
  <si>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</si>
  <si>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</si>
  <si>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</si>
  <si>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</si>
  <si>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</si>
  <si>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</si>
  <si>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</si>
  <si>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</si>
  <si>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</si>
  <si>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</si>
  <si>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</si>
  <si>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</si>
  <si>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</si>
  <si>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</si>
  <si>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</si>
  <si>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</si>
  <si>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</si>
  <si>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</si>
  <si>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</si>
  <si>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</si>
  <si>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</si>
  <si>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</si>
  <si>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</si>
  <si>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</si>
  <si>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</si>
  <si>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</si>
  <si>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</si>
  <si>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</si>
  <si>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</si>
  <si>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</si>
  <si>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</si>
  <si>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</si>
  <si>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</si>
  <si>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</si>
  <si>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</si>
  <si>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</si>
  <si>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</si>
  <si>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</si>
  <si>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</si>
  <si>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</si>
  <si>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</si>
  <si>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</si>
  <si>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</si>
  <si>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</si>
  <si>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</si>
  <si>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</si>
  <si>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</si>
  <si>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</si>
  <si>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</si>
  <si>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</si>
  <si>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</si>
  <si>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</si>
  <si>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</si>
  <si>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</si>
  <si>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</si>
  <si>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</si>
  <si>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</si>
  <si>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</si>
  <si>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</si>
  <si>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</si>
  <si>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</si>
  <si>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</si>
  <si>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</si>
  <si>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</si>
  <si>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</si>
  <si>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</si>
  <si>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</si>
  <si>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</si>
  <si>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</si>
  <si>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</si>
  <si>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</si>
  <si>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</si>
  <si>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</si>
  <si>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</si>
  <si>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</si>
  <si>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</si>
  <si>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</si>
  <si>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</si>
  <si>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</si>
  <si>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</si>
  <si>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</si>
  <si>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</si>
  <si>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</si>
  <si>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</si>
  <si>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</si>
  <si>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</si>
  <si>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</si>
  <si>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</si>
  <si>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</si>
  <si>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</si>
  <si>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</si>
  <si>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</si>
  <si>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</si>
  <si>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</si>
  <si>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</si>
  <si>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</si>
  <si>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</si>
  <si>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</si>
  <si>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</si>
  <si>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</si>
  <si>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</si>
  <si>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</si>
  <si>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</si>
  <si>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</si>
  <si>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</si>
  <si>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</si>
  <si>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</si>
  <si>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</si>
  <si>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</si>
  <si>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</si>
  <si>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</si>
  <si>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</si>
  <si>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</si>
  <si>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</si>
  <si>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</si>
  <si>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</si>
  <si>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</si>
  <si>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</si>
  <si>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</si>
  <si>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</si>
  <si>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</si>
  <si>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</si>
  <si>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</si>
  <si>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</si>
  <si>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</si>
  <si>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</si>
  <si>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</si>
  <si>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</si>
  <si>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</si>
  <si>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</si>
  <si>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</si>
  <si>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</si>
  <si>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</si>
  <si>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</si>
  <si>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</si>
  <si>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</si>
  <si>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</si>
  <si>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</si>
  <si>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</si>
  <si>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</si>
  <si>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</si>
  <si>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</si>
  <si>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</si>
  <si>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</si>
  <si>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</si>
  <si>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</si>
  <si>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</si>
  <si>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</si>
  <si>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</si>
  <si>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</si>
  <si>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</si>
  <si>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</si>
  <si>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</si>
  <si>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</si>
  <si>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</si>
  <si>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</si>
  <si>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</si>
  <si>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</si>
  <si>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</si>
  <si>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</si>
  <si>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</si>
  <si>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</si>
  <si>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</si>
  <si>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</si>
  <si>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</si>
  <si>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</si>
  <si>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</si>
  <si>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</si>
  <si>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</si>
  <si>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</si>
  <si>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</si>
  <si>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</si>
  <si>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</si>
  <si>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</si>
  <si>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</si>
  <si>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</si>
  <si>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</si>
  <si>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</si>
  <si>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</si>
  <si>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</si>
  <si>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</si>
  <si>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</si>
  <si>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</si>
  <si>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</si>
  <si>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</si>
  <si>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</si>
  <si>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</si>
  <si>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</si>
  <si>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</si>
  <si>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</si>
  <si>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</si>
  <si>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</si>
  <si>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</si>
  <si>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</si>
  <si>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</si>
  <si>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</si>
  <si>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</si>
  <si>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</si>
  <si>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</si>
  <si>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</si>
  <si>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</si>
  <si>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</si>
  <si>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</si>
  <si>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</si>
  <si>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</si>
  <si>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</si>
  <si>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</si>
  <si>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</si>
  <si>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</si>
  <si>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</si>
  <si>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</si>
  <si>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</si>
  <si>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</si>
  <si>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</si>
  <si>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</si>
  <si>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</si>
  <si>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</si>
  <si>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</si>
  <si>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</si>
  <si>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</si>
  <si>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</si>
  <si>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</si>
  <si>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</si>
  <si>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</si>
  <si>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</si>
  <si>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</si>
  <si>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</si>
  <si>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</si>
  <si>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</si>
  <si>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</si>
  <si>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</si>
  <si>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</si>
  <si>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</si>
  <si>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</si>
  <si>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</si>
  <si>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</si>
  <si>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</si>
  <si>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</si>
  <si>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</si>
  <si>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</si>
  <si>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</si>
  <si>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</si>
  <si>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</si>
  <si>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</si>
  <si>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</si>
  <si>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</si>
  <si>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</si>
  <si>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</si>
  <si>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</si>
  <si>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</si>
  <si>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</si>
  <si>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</si>
  <si>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</si>
  <si>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</si>
  <si>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</si>
  <si>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</si>
  <si>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</si>
  <si>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</si>
  <si>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</si>
  <si>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</si>
  <si>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</si>
  <si>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</si>
  <si>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</si>
  <si>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</si>
  <si>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</si>
  <si>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</si>
  <si>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</si>
  <si>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</si>
  <si>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</si>
  <si>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</si>
  <si>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</si>
  <si>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</si>
  <si>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</si>
  <si>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</si>
  <si>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</si>
  <si>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</si>
  <si>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</si>
  <si>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</si>
  <si>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</si>
  <si>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</si>
  <si>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</si>
  <si>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</si>
  <si>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</si>
  <si>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</si>
  <si>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</si>
  <si>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</si>
  <si>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</si>
  <si>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</si>
  <si>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</si>
  <si>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</si>
  <si>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</si>
  <si>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</si>
  <si>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</si>
  <si>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</si>
  <si>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</si>
  <si>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</si>
  <si>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</si>
  <si>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</si>
  <si>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</si>
  <si>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</si>
  <si>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</si>
  <si>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</si>
  <si>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</si>
  <si>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</si>
  <si>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</si>
  <si>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</si>
  <si>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</si>
  <si>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</si>
  <si>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</si>
  <si>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</si>
  <si>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</si>
  <si>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</si>
  <si>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</si>
  <si>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</si>
  <si>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</si>
  <si>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</si>
  <si>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</si>
  <si>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</si>
  <si>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</si>
  <si>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</si>
  <si>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</si>
  <si>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</si>
  <si>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</si>
  <si>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</si>
  <si>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</si>
  <si>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</si>
  <si>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</si>
  <si>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</si>
  <si>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</si>
  <si>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</si>
  <si>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</si>
  <si>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</si>
  <si>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</si>
  <si>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</si>
  <si>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</si>
  <si>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</si>
  <si>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</si>
  <si>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</si>
  <si>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</si>
  <si>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</si>
  <si>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</si>
  <si>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</si>
  <si>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</si>
  <si>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</si>
  <si>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</si>
  <si>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</si>
  <si>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</si>
  <si>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</si>
  <si>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</si>
  <si>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</si>
  <si>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</si>
  <si>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</si>
  <si>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</si>
  <si>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</si>
  <si>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</si>
  <si>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</si>
  <si>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</si>
  <si>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</si>
  <si>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</si>
  <si>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</si>
  <si>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</si>
  <si>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</si>
  <si>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</si>
  <si>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</si>
  <si>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</si>
  <si>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</si>
  <si>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</si>
  <si>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</si>
  <si>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</si>
  <si>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</si>
  <si>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</si>
  <si>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</si>
  <si>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</si>
  <si>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</si>
  <si>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</si>
  <si>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</si>
  <si>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</si>
  <si>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</si>
  <si>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</si>
  <si>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</si>
  <si>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</si>
  <si>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</si>
  <si>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</si>
  <si>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</si>
  <si>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</si>
  <si>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</si>
  <si>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</si>
  <si>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</si>
  <si>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</si>
  <si>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</si>
  <si>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</si>
  <si>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</si>
  <si>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</si>
  <si>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</si>
  <si>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</si>
  <si>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</si>
  <si>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</si>
  <si>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</si>
  <si>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</si>
  <si>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</si>
  <si>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</si>
  <si>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</si>
  <si>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</si>
  <si>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</si>
  <si>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</si>
  <si>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</si>
  <si>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</si>
  <si>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</si>
  <si>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</si>
  <si>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</si>
  <si>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</si>
  <si>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</si>
  <si>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</si>
  <si>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</si>
  <si>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</si>
  <si>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</si>
  <si>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</si>
  <si>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</si>
  <si>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</si>
  <si>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</si>
  <si>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</si>
  <si>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</si>
  <si>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</si>
  <si>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</si>
  <si>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</si>
  <si>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</si>
  <si>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</si>
  <si>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</si>
  <si>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</si>
  <si>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</si>
  <si>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</si>
  <si>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</si>
  <si>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</si>
  <si>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</si>
  <si>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</si>
  <si>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</si>
  <si>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</si>
  <si>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</si>
  <si>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</si>
  <si>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</si>
  <si>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</si>
  <si>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</si>
  <si>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</si>
  <si>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</si>
  <si>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</si>
  <si>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</si>
  <si>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</si>
  <si>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</si>
  <si>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</si>
  <si>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</si>
  <si>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</si>
  <si>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</si>
  <si>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</si>
  <si>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</si>
  <si>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</si>
  <si>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</si>
  <si>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</si>
  <si>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</si>
  <si>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</si>
  <si>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</si>
  <si>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</si>
  <si>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</si>
  <si>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</si>
  <si>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</si>
  <si>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</si>
  <si>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</si>
  <si>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</si>
  <si>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</si>
  <si>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</si>
  <si>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</si>
  <si>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</si>
  <si>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</si>
  <si>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</si>
  <si>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</si>
  <si>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</si>
  <si>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</si>
  <si>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</si>
  <si>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</si>
  <si>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</si>
  <si>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</si>
  <si>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</si>
  <si>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</si>
  <si>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</si>
  <si>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</si>
  <si>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</si>
  <si>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</si>
  <si>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</si>
  <si>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</si>
  <si>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</si>
  <si>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</si>
  <si>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</si>
  <si>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</si>
  <si>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</si>
  <si>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</si>
  <si>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</si>
  <si>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</si>
  <si>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</si>
  <si>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</si>
  <si>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</si>
  <si>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</si>
  <si>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</si>
  <si>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</si>
  <si>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</si>
  <si>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</si>
  <si>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</si>
  <si>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</si>
  <si>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</si>
  <si>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</si>
  <si>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</si>
  <si>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</si>
  <si>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</si>
  <si>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</si>
  <si>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</si>
  <si>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</si>
  <si>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</si>
  <si>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</si>
  <si>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</si>
  <si>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</si>
  <si>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</si>
  <si>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</si>
  <si>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</si>
  <si>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</si>
  <si>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</si>
  <si>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</si>
  <si>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</si>
  <si>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</si>
  <si>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</si>
  <si>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</si>
  <si>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</si>
  <si>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</si>
  <si>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</si>
  <si>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</si>
  <si>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</si>
  <si>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</si>
  <si>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</si>
  <si>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</si>
  <si>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</si>
  <si>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</si>
  <si>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</si>
  <si>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</si>
  <si>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</si>
  <si>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</si>
  <si>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</si>
  <si>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</si>
  <si>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</si>
  <si>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</si>
  <si>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</si>
  <si>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</si>
  <si>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</si>
  <si>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</si>
  <si>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</si>
  <si>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</si>
  <si>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</si>
  <si>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</si>
  <si>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</si>
  <si>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</si>
  <si>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</si>
  <si>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</si>
  <si>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</si>
  <si>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</si>
  <si>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</si>
  <si>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</si>
  <si>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</si>
  <si>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</si>
  <si>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</si>
  <si>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</si>
  <si>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</si>
  <si>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</si>
  <si>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</si>
  <si>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</si>
  <si>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</si>
  <si>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</si>
  <si>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</si>
  <si>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</si>
  <si>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</si>
  <si>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</si>
  <si>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</si>
  <si>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</si>
  <si>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</si>
  <si>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</si>
  <si>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</si>
  <si>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</si>
  <si>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</si>
  <si>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</si>
  <si>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</si>
  <si>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</si>
  <si>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</si>
  <si>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</si>
  <si>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</si>
  <si>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</si>
  <si>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</si>
  <si>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</si>
  <si>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</si>
  <si>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</si>
  <si>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</si>
  <si>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</si>
  <si>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</si>
  <si>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</si>
  <si>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</si>
  <si>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</si>
  <si>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</si>
  <si>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</si>
  <si>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</si>
  <si>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</si>
  <si>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</si>
  <si>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</si>
  <si>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</si>
  <si>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</si>
  <si>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</si>
  <si>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</si>
  <si>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</si>
  <si>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</si>
  <si>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</si>
  <si>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</si>
  <si>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</si>
  <si>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</si>
  <si>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</si>
  <si>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</si>
  <si>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</si>
  <si>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</si>
  <si>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</si>
  <si>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</si>
  <si>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</si>
  <si>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</si>
  <si>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</si>
  <si>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</si>
  <si>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</si>
  <si>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</si>
  <si>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</si>
  <si>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</si>
  <si>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</si>
  <si>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</si>
  <si>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</si>
  <si>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</si>
  <si>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</si>
  <si>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</si>
  <si>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</si>
  <si>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</si>
  <si>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</si>
  <si>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</si>
  <si>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</si>
  <si>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</si>
  <si>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</si>
  <si>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</si>
  <si>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</si>
  <si>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</si>
  <si>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</si>
  <si>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</si>
  <si>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</si>
  <si>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</si>
  <si>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</si>
  <si>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</si>
  <si>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</si>
  <si>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</si>
  <si>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</si>
  <si>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</si>
  <si>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</si>
  <si>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</si>
  <si>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</si>
  <si>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</si>
  <si>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</si>
  <si>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</si>
  <si>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</si>
  <si>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</si>
  <si>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</si>
  <si>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</si>
  <si>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</si>
  <si>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</si>
  <si>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</si>
  <si>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</si>
  <si>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</si>
  <si>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</si>
  <si>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</si>
  <si>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</si>
  <si>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</si>
  <si>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</si>
  <si>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</si>
  <si>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</si>
  <si>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</si>
  <si>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</si>
  <si>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</si>
  <si>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</si>
  <si>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</si>
  <si>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</si>
  <si>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</si>
  <si>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</si>
  <si>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</si>
  <si>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</si>
  <si>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</si>
  <si>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</si>
  <si>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</si>
  <si>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</si>
  <si>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</si>
  <si>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</si>
  <si>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</si>
  <si>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</si>
  <si>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</si>
  <si>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</si>
  <si>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</si>
  <si>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</si>
  <si>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</si>
  <si>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</si>
  <si>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</si>
  <si>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</si>
  <si>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</si>
  <si>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</si>
  <si>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</si>
  <si>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</si>
  <si>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</si>
  <si>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</si>
  <si>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</si>
  <si>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</si>
  <si>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</si>
  <si>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</si>
  <si>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</si>
  <si>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</si>
  <si>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</si>
  <si>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</si>
  <si>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</si>
  <si>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</si>
  <si>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</si>
  <si>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</si>
  <si>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</si>
  <si>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</si>
  <si>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</si>
  <si>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</si>
  <si>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</si>
  <si>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</si>
  <si>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</si>
  <si>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</si>
  <si>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</si>
  <si>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</si>
  <si>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</si>
  <si>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</si>
  <si>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</si>
  <si>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</si>
  <si>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</si>
  <si>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</si>
  <si>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</si>
  <si>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</si>
  <si>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</si>
  <si>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</si>
  <si>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</si>
  <si>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</si>
  <si>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</si>
  <si>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</si>
  <si>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</si>
  <si>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</si>
  <si>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</si>
  <si>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</si>
  <si>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</si>
  <si>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</si>
  <si>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</si>
  <si>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</si>
  <si>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</si>
  <si>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</si>
  <si>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</si>
  <si>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</si>
  <si>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</si>
  <si>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</si>
  <si>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</si>
  <si>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</si>
  <si>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</si>
  <si>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</si>
  <si>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</si>
  <si>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</si>
  <si>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</si>
  <si>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</si>
  <si>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</si>
  <si>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</si>
  <si>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</si>
  <si>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</si>
  <si>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</si>
  <si>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</si>
  <si>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</si>
  <si>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</si>
  <si>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</si>
  <si>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</si>
  <si>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</si>
  <si>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</si>
  <si>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</si>
  <si>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</si>
  <si>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</si>
  <si>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</si>
  <si>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</si>
  <si>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</si>
  <si>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</si>
  <si>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</si>
  <si>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</si>
  <si>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</si>
  <si>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</si>
  <si>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</si>
  <si>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</si>
  <si>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</si>
  <si>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</si>
  <si>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</si>
  <si>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</si>
  <si>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</si>
  <si>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</si>
  <si>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</si>
  <si>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</si>
  <si>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</si>
  <si>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</si>
  <si>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</si>
  <si>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</si>
  <si>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</si>
  <si>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</si>
  <si>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</si>
  <si>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</si>
  <si>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</si>
  <si>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</si>
  <si>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</si>
  <si>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</si>
  <si>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</si>
  <si>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</si>
  <si>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</si>
  <si>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</si>
  <si>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</si>
  <si>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</si>
  <si>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</si>
  <si>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</si>
  <si>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</si>
  <si>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</si>
  <si>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</si>
  <si>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</si>
  <si>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</si>
  <si>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</si>
  <si>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</si>
  <si>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</si>
  <si>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</si>
  <si>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</si>
  <si>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</si>
  <si>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</si>
  <si>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</si>
  <si>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</si>
  <si>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</si>
  <si>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</si>
  <si>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</si>
  <si>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</si>
  <si>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</si>
  <si>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</si>
  <si>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</si>
  <si>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</si>
  <si>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</si>
  <si>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</si>
  <si>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</si>
  <si>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</si>
  <si>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</si>
  <si>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</si>
  <si>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</si>
  <si>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</si>
  <si>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</si>
  <si>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</si>
  <si>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</si>
  <si>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</si>
  <si>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</si>
  <si>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</si>
  <si>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</si>
  <si>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</si>
  <si>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</si>
  <si>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</si>
  <si>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</si>
  <si>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</si>
  <si>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</si>
  <si>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</si>
  <si>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</si>
  <si>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</si>
  <si>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</si>
  <si>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</si>
  <si>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</si>
  <si>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</si>
  <si>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</si>
  <si>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</si>
  <si>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</si>
  <si>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</si>
  <si>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</si>
  <si>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</si>
  <si>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</si>
  <si>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</si>
  <si>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</si>
  <si>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</si>
  <si>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</si>
  <si>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</si>
  <si>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</si>
  <si>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</si>
  <si>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</si>
  <si>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</si>
  <si>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</si>
  <si>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</si>
  <si>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</si>
  <si>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</si>
  <si>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</si>
  <si>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</si>
  <si>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</si>
  <si>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</si>
  <si>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</si>
  <si>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</si>
  <si>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</si>
  <si>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</si>
  <si>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</si>
  <si>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</si>
  <si>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</si>
  <si>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</si>
  <si>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</si>
  <si>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</si>
  <si>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</si>
  <si>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</si>
  <si>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</si>
  <si>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</si>
  <si>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</si>
  <si>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</si>
  <si>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</si>
  <si>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</si>
  <si>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</si>
  <si>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</si>
  <si>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</si>
  <si>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</si>
  <si>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</si>
  <si>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</si>
  <si>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</si>
  <si>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</si>
  <si>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</si>
  <si>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</si>
  <si>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</si>
  <si>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</si>
  <si>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</si>
  <si>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</si>
  <si>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</si>
  <si>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</si>
  <si>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</si>
  <si>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</si>
  <si>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</si>
  <si>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</si>
  <si>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</si>
  <si>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</si>
  <si>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</si>
  <si>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</si>
  <si>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</si>
  <si>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</si>
  <si>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</si>
  <si>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</si>
  <si>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</si>
  <si>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</si>
  <si>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</si>
  <si>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</si>
  <si>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</si>
  <si>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</si>
  <si>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</si>
  <si>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</si>
  <si>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</si>
  <si>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</si>
  <si>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</si>
  <si>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</si>
  <si>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</si>
  <si>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</si>
  <si>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</si>
  <si>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</si>
  <si>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</si>
  <si>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</si>
  <si>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</si>
  <si>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</si>
  <si>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</si>
  <si>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</si>
  <si>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</si>
  <si>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</si>
  <si>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</si>
  <si>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</si>
  <si>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</si>
  <si>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</si>
  <si>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</si>
  <si>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</si>
  <si>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</si>
  <si>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</si>
  <si>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</si>
  <si>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</si>
  <si>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</si>
  <si>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</si>
  <si>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</si>
  <si>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</si>
  <si>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</si>
  <si>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</si>
  <si>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</si>
  <si>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</si>
  <si>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</si>
  <si>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</si>
  <si>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</si>
  <si>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</si>
  <si>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</si>
  <si>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</si>
  <si>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</si>
  <si>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</si>
  <si>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</si>
  <si>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</si>
  <si>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</si>
  <si>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</si>
  <si>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</si>
  <si>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</si>
  <si>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</si>
  <si>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</si>
  <si>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</si>
  <si>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</si>
  <si>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</si>
  <si>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</si>
  <si>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</si>
  <si>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</si>
  <si>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</si>
  <si>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</si>
  <si>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</si>
  <si>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</si>
  <si>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</si>
  <si>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</si>
  <si>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</si>
  <si>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</si>
  <si>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</si>
  <si>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</si>
  <si>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</si>
  <si>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</si>
  <si>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</si>
  <si>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</si>
  <si>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</si>
  <si>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</si>
  <si>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</si>
  <si>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</si>
  <si>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</si>
  <si>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</si>
  <si>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</si>
  <si>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</si>
  <si>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</si>
  <si>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</si>
  <si>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</si>
  <si>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</si>
  <si>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</si>
  <si>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</si>
  <si>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</si>
  <si>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</si>
  <si>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</si>
  <si>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</si>
  <si>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</si>
  <si>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</si>
  <si>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</si>
  <si>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</si>
  <si>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</si>
  <si>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</si>
  <si>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</si>
  <si>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</si>
  <si>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</si>
  <si>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</si>
  <si>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</si>
  <si>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</si>
  <si>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</si>
  <si>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</si>
  <si>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</si>
  <si>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</si>
  <si>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</si>
  <si>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</si>
  <si>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</si>
  <si>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</si>
  <si>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</si>
  <si>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</si>
  <si>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</si>
  <si>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</si>
  <si>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</si>
  <si>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</si>
  <si>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</si>
  <si>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</si>
  <si>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</si>
  <si>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</si>
  <si>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</si>
  <si>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</si>
  <si>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</si>
  <si>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</si>
  <si>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</si>
  <si>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</si>
  <si>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</si>
  <si>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</si>
  <si>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</si>
  <si>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</si>
  <si>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</si>
  <si>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</si>
  <si>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</si>
  <si>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</si>
  <si>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</si>
  <si>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</si>
  <si>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</si>
  <si>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</si>
  <si>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</si>
  <si>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</si>
  <si>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</si>
  <si>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</si>
  <si>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</si>
  <si>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</si>
  <si>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</si>
  <si>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</si>
  <si>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</si>
  <si>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</si>
  <si>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</si>
  <si>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</si>
  <si>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</si>
  <si>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</si>
  <si>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</si>
  <si>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</si>
  <si>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</si>
  <si>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</si>
  <si>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</si>
  <si>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</si>
  <si>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</si>
  <si>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</si>
  <si>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</si>
  <si>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</si>
  <si>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</si>
  <si>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</si>
  <si>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</si>
  <si>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</si>
  <si>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</si>
  <si>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</si>
  <si>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</si>
  <si>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</si>
  <si>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</si>
  <si>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</si>
  <si>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</si>
  <si>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</si>
  <si>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</si>
  <si>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</si>
  <si>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</si>
  <si>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</si>
  <si>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</si>
  <si>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</si>
  <si>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</si>
  <si>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</si>
  <si>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</si>
  <si>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</si>
  <si>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</si>
  <si>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</si>
  <si>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</si>
  <si>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</si>
  <si>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</si>
  <si>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</si>
  <si>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</si>
  <si>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</si>
  <si>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</si>
  <si>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</si>
  <si>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</si>
  <si>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</si>
  <si>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</si>
  <si>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</si>
  <si>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</si>
  <si>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</si>
  <si>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</si>
  <si>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</si>
  <si>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</si>
  <si>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</si>
  <si>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</si>
  <si>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</si>
  <si>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</si>
  <si>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</si>
  <si>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</si>
  <si>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</si>
  <si>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</si>
  <si>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</si>
  <si>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</si>
  <si>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</si>
  <si>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</si>
  <si>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</si>
  <si>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</si>
  <si>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</si>
  <si>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</si>
  <si>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</si>
  <si>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</si>
  <si>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</si>
  <si>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</si>
  <si>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</si>
  <si>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</si>
  <si>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</si>
  <si>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</si>
  <si>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</si>
  <si>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</si>
  <si>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</si>
  <si>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</si>
  <si>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</si>
  <si>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</si>
  <si>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</si>
  <si>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</si>
  <si>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</si>
  <si>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</si>
  <si>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</si>
  <si>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</si>
  <si>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</si>
  <si>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</si>
  <si>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</si>
  <si>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</si>
  <si>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</si>
  <si>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</si>
  <si>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</si>
  <si>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</si>
  <si>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</si>
  <si>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</si>
  <si>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</si>
  <si>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</si>
  <si>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</si>
  <si>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</si>
  <si>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</si>
  <si>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</si>
  <si>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</si>
  <si>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</si>
  <si>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</si>
  <si>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</si>
  <si>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</si>
  <si>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</si>
  <si>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</si>
  <si>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</si>
  <si>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</si>
  <si>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</si>
  <si>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</si>
  <si>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</si>
  <si>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</si>
  <si>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</si>
  <si>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</si>
  <si>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</si>
  <si>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</si>
  <si>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</si>
  <si>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</si>
  <si>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</si>
  <si>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</si>
  <si>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</si>
  <si>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</si>
  <si>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</si>
  <si>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</si>
  <si>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</si>
  <si>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</si>
  <si>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</si>
  <si>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</si>
  <si>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</si>
  <si>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</si>
  <si>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</si>
  <si>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</si>
  <si>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</si>
  <si>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</si>
  <si>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</si>
  <si>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</si>
  <si>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</si>
  <si>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</si>
  <si>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</si>
  <si>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</si>
  <si>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</si>
  <si>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</si>
  <si>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</si>
  <si>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</si>
  <si>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</si>
  <si>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</si>
  <si>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</si>
  <si>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</si>
  <si>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</si>
  <si>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</si>
  <si>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</si>
  <si>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</si>
  <si>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</si>
  <si>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</si>
  <si>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</si>
  <si>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</si>
  <si>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</si>
  <si>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</si>
  <si>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</si>
  <si>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</si>
  <si>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</si>
  <si>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</si>
  <si>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</si>
  <si>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</si>
  <si>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</si>
  <si>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</si>
  <si>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</si>
  <si>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</si>
  <si>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</si>
  <si>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</si>
  <si>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</si>
  <si>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</si>
  <si>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</si>
  <si>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</si>
  <si>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</si>
  <si>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</si>
  <si>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</si>
  <si>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</si>
  <si>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</si>
  <si>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</si>
  <si>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</si>
  <si>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</si>
  <si>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</si>
  <si>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</si>
  <si>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</si>
  <si>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</si>
  <si>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</si>
  <si>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</si>
  <si>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</si>
  <si>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</si>
  <si>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</si>
  <si>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</si>
  <si>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</si>
  <si>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</si>
  <si>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</si>
  <si>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</si>
  <si>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</si>
  <si>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</si>
  <si>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</si>
  <si>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</si>
  <si>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</si>
  <si>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</si>
  <si>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</si>
  <si>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</si>
  <si>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</si>
  <si>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</si>
  <si>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</si>
  <si>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</si>
  <si>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</si>
  <si>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</si>
  <si>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</si>
  <si>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</si>
  <si>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</si>
  <si>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</si>
  <si>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</si>
  <si>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</si>
  <si>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</si>
  <si>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</si>
  <si>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</si>
  <si>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</si>
  <si>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</si>
  <si>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</si>
  <si>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</si>
  <si>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</si>
  <si>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</si>
  <si>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</si>
  <si>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</si>
  <si>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</si>
  <si>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</si>
  <si>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</si>
  <si>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</si>
  <si>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</si>
  <si>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</si>
  <si>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</si>
  <si>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</si>
  <si>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</si>
  <si>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</si>
  <si>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</si>
  <si>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</si>
  <si>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</si>
  <si>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</si>
  <si>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</si>
  <si>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</si>
  <si>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</si>
  <si>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</si>
  <si>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</si>
  <si>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</si>
  <si>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</si>
  <si>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</si>
  <si>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</si>
  <si>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</si>
  <si>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</si>
  <si>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</si>
  <si>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</si>
  <si>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</si>
  <si>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</si>
  <si>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</si>
  <si>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</si>
  <si>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</si>
  <si>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</si>
  <si>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</si>
  <si>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</si>
  <si>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</si>
  <si>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</si>
  <si>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</si>
  <si>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</si>
  <si>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</si>
  <si>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</si>
  <si>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</si>
  <si>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</si>
  <si>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</si>
  <si>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</si>
  <si>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</si>
  <si>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</si>
  <si>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</si>
  <si>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</si>
  <si>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</si>
  <si>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</si>
  <si>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</si>
  <si>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</si>
  <si>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</si>
  <si>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</si>
  <si>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</si>
  <si>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</si>
  <si>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</si>
  <si>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</si>
  <si>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</si>
  <si>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</si>
  <si>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</si>
  <si>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</si>
  <si>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</si>
  <si>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</si>
  <si>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</si>
  <si>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</si>
  <si>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</si>
  <si>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</si>
  <si>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</si>
  <si>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</si>
  <si>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</si>
  <si>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</si>
  <si>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</si>
  <si>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</si>
  <si>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</si>
  <si>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</si>
  <si>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</si>
  <si>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</si>
  <si>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</si>
  <si>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</si>
  <si>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</si>
  <si>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</si>
  <si>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</si>
  <si>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</si>
  <si>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</si>
  <si>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</si>
  <si>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</si>
  <si>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</si>
  <si>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</si>
  <si>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</si>
  <si>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</si>
  <si>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</si>
  <si>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</si>
  <si>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</si>
  <si>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</si>
  <si>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</si>
  <si>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</si>
  <si>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</si>
  <si>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</si>
  <si>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</si>
  <si>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</si>
  <si>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</si>
  <si>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</si>
  <si>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</si>
  <si>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</si>
  <si>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</si>
  <si>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</si>
  <si>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</si>
  <si>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</si>
  <si>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</si>
  <si>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</si>
  <si>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</si>
  <si>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</si>
  <si>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</si>
  <si>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</si>
  <si>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</si>
  <si>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</si>
  <si>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</si>
  <si>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</si>
  <si>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</si>
  <si>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</si>
  <si>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</si>
  <si>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</si>
  <si>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</si>
  <si>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</si>
  <si>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</si>
  <si>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</si>
  <si>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</si>
  <si>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</si>
  <si>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</si>
  <si>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</si>
  <si>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</si>
  <si>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</si>
  <si>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</si>
  <si>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</si>
  <si>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</si>
  <si>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</si>
  <si>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</si>
  <si>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</si>
  <si>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</si>
  <si>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</si>
  <si>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</si>
  <si>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</si>
  <si>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</si>
  <si>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</si>
  <si>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</si>
  <si>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</si>
  <si>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</si>
  <si>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</si>
  <si>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</si>
  <si>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</si>
  <si>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</si>
  <si>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</si>
  <si>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</si>
  <si>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</si>
  <si>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</si>
  <si>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</si>
  <si>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</si>
  <si>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</si>
  <si>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</si>
  <si>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</si>
  <si>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</si>
  <si>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</si>
  <si>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</si>
  <si>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</si>
  <si>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</si>
  <si>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</si>
  <si>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</si>
  <si>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</si>
  <si>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</si>
  <si>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</si>
  <si>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</si>
  <si>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</si>
  <si>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</si>
  <si>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</si>
  <si>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</si>
  <si>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</si>
  <si>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</si>
  <si>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</si>
  <si>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</si>
  <si>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</si>
  <si>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</si>
  <si>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</si>
  <si>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</si>
  <si>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</si>
  <si>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</si>
  <si>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</si>
  <si>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</si>
  <si>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</si>
  <si>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</si>
  <si>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</si>
  <si>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</si>
  <si>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</si>
  <si>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</si>
  <si>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</si>
  <si>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</si>
  <si>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</si>
  <si>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</si>
  <si>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</si>
  <si>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</si>
  <si>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</si>
  <si>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</si>
  <si>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</si>
  <si>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</si>
  <si>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</si>
  <si>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</si>
  <si>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</si>
  <si>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</si>
  <si>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</si>
  <si>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</si>
  <si>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</si>
  <si>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</si>
  <si>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</si>
  <si>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</si>
  <si>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</si>
  <si>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</si>
  <si>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</si>
  <si>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</si>
  <si>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</si>
  <si>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</si>
  <si>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</si>
  <si>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</si>
  <si>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</si>
  <si>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</si>
  <si>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</si>
  <si>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</si>
  <si>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</si>
  <si>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</si>
  <si>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</si>
  <si>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</si>
  <si>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</si>
  <si>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</si>
  <si>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</si>
  <si>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</si>
  <si>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</si>
  <si>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</si>
  <si>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</si>
  <si>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</si>
  <si>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</si>
  <si>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</si>
  <si>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</si>
  <si>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</si>
  <si>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</si>
  <si>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</si>
  <si>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</si>
  <si>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</si>
  <si>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</si>
  <si>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</si>
  <si>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</si>
  <si>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</si>
  <si>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</si>
  <si>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</si>
  <si>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</si>
  <si>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</si>
  <si>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</si>
  <si>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</si>
  <si>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</si>
  <si>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</si>
  <si>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</si>
  <si>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</si>
  <si>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</si>
  <si>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</si>
  <si>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</si>
  <si>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</si>
  <si>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</si>
  <si>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</si>
  <si>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</si>
  <si>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</si>
  <si>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</si>
  <si>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</si>
  <si>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</si>
  <si>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</si>
  <si>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</si>
  <si>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</si>
  <si>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</si>
  <si>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</si>
  <si>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</si>
  <si>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</si>
  <si>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</si>
  <si>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</si>
  <si>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</si>
  <si>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</si>
  <si>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</si>
  <si>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</si>
  <si>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</si>
  <si>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</si>
  <si>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</si>
  <si>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</si>
  <si>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</si>
  <si>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</si>
  <si>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</si>
  <si>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</si>
  <si>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</si>
  <si>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</si>
  <si>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</si>
  <si>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</si>
  <si>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</si>
  <si>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</si>
  <si>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</si>
  <si>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</si>
  <si>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</si>
  <si>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</si>
  <si>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</si>
  <si>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</si>
  <si>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</si>
  <si>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</si>
  <si>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</si>
  <si>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</si>
  <si>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</si>
  <si>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</si>
  <si>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</si>
  <si>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</si>
  <si>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</si>
  <si>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</si>
  <si>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</si>
  <si>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</si>
  <si>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</si>
  <si>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</si>
  <si>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</si>
  <si>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</si>
  <si>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</si>
  <si>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</si>
  <si>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</si>
  <si>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</si>
  <si>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</si>
  <si>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</si>
  <si>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</si>
  <si>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</si>
  <si>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</si>
  <si>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</si>
  <si>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</si>
  <si>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</si>
  <si>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</si>
  <si>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</si>
  <si>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</si>
  <si>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</si>
  <si>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</si>
  <si>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</si>
  <si>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</si>
  <si>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</si>
  <si>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</si>
  <si>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</si>
  <si>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</si>
  <si>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</si>
  <si>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</si>
  <si>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</si>
  <si>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</si>
  <si>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</si>
  <si>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</si>
  <si>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</si>
  <si>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</si>
  <si>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</si>
  <si>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</si>
  <si>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</si>
  <si>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</si>
  <si>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</si>
  <si>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</si>
  <si>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</si>
  <si>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</si>
  <si>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</si>
  <si>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</si>
  <si>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</si>
  <si>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</si>
  <si>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</si>
  <si>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</si>
  <si>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</si>
  <si>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</si>
  <si>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</si>
  <si>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</si>
  <si>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</si>
  <si>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</si>
  <si>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</si>
  <si>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</si>
  <si>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</si>
  <si>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</si>
  <si>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</si>
  <si>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</si>
  <si>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</si>
  <si>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</si>
  <si>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</si>
  <si>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</si>
  <si>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</si>
  <si>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</si>
  <si>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</si>
  <si>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</si>
  <si>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</si>
  <si>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</si>
  <si>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</si>
  <si>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</si>
  <si>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</si>
  <si>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</si>
  <si>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</si>
  <si>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</si>
  <si>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</si>
  <si>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</si>
  <si>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</si>
  <si>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</si>
  <si>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</si>
  <si>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</si>
  <si>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</si>
  <si>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</si>
  <si>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</si>
  <si>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</si>
  <si>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</si>
  <si>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</si>
  <si>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</si>
  <si>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</si>
  <si>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</si>
  <si>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</si>
  <si>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</si>
  <si>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</si>
  <si>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</si>
  <si>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</si>
  <si>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</si>
  <si>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</si>
  <si>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</si>
  <si>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</si>
  <si>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</si>
  <si>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</si>
  <si>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</si>
  <si>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</si>
  <si>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</si>
  <si>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</si>
  <si>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</si>
  <si>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</si>
  <si>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</si>
  <si>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</si>
  <si>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</si>
  <si>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</si>
  <si>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</si>
  <si>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</si>
  <si>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</si>
  <si>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</si>
  <si>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</si>
  <si>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</si>
  <si>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</si>
  <si>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</si>
  <si>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</si>
  <si>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</si>
  <si>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</si>
  <si>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</si>
  <si>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</si>
  <si>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</si>
  <si>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</si>
  <si>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</si>
  <si>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</si>
  <si>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</si>
  <si>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</si>
  <si>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</si>
  <si>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</si>
  <si>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</si>
  <si>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</si>
  <si>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</si>
  <si>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</si>
  <si>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</si>
  <si>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</si>
  <si>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</si>
  <si>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</si>
  <si>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</si>
  <si>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</si>
  <si>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</si>
  <si>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</si>
  <si>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</si>
  <si>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</si>
  <si>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</si>
  <si>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</si>
  <si>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</si>
  <si>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</si>
  <si>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</si>
  <si>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</si>
  <si>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</si>
  <si>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</si>
  <si>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</si>
  <si>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</si>
  <si>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</si>
  <si>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</si>
  <si>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</si>
  <si>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</si>
  <si>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</si>
  <si>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</si>
  <si>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</si>
  <si>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</si>
  <si>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</si>
  <si>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</si>
  <si>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</si>
  <si>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</si>
  <si>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</si>
  <si>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</si>
  <si>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</si>
  <si>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</si>
  <si>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</si>
  <si>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</si>
  <si>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</si>
  <si>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</si>
  <si>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</si>
  <si>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</si>
  <si>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</si>
  <si>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</si>
  <si>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</si>
  <si>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</si>
  <si>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</si>
  <si>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</si>
  <si>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</si>
  <si>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</si>
  <si>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</si>
  <si>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</si>
  <si>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</si>
  <si>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</si>
  <si>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</si>
  <si>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</si>
  <si>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</si>
  <si>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</si>
  <si>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</si>
  <si>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</si>
  <si>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</si>
  <si>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</si>
  <si>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</si>
  <si>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</si>
  <si>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</si>
  <si>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</si>
  <si>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</si>
  <si>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</si>
  <si>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</si>
  <si>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</si>
  <si>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</si>
  <si>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</si>
  <si>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</si>
  <si>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</si>
  <si>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</si>
  <si>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</si>
  <si>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</si>
  <si>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</si>
  <si>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</si>
  <si>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</si>
  <si>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</si>
  <si>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</si>
  <si>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</si>
  <si>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</si>
  <si>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</si>
  <si>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</si>
  <si>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</si>
  <si>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</si>
  <si>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</si>
  <si>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</si>
  <si>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</si>
  <si>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</si>
  <si>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</si>
  <si>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</si>
  <si>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</si>
  <si>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</si>
  <si>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</si>
  <si>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</si>
  <si>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</si>
  <si>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</si>
  <si>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</si>
  <si>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</si>
  <si>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</si>
  <si>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</si>
  <si>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</si>
  <si>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</si>
  <si>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</si>
  <si>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</si>
  <si>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</si>
  <si>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</si>
  <si>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</si>
  <si>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</si>
  <si>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</si>
  <si>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</si>
  <si>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</si>
  <si>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</si>
  <si>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</si>
  <si>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</si>
  <si>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</si>
  <si>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</si>
  <si>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</si>
  <si>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</si>
  <si>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</si>
  <si>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</si>
  <si>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</si>
  <si>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</si>
  <si>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</si>
  <si>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</si>
  <si>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</si>
  <si>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</si>
  <si>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</si>
  <si>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</si>
  <si>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</si>
  <si>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</si>
  <si>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</si>
  <si>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</si>
  <si>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</si>
  <si>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</si>
  <si>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</si>
  <si>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</si>
  <si>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</si>
  <si>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</si>
  <si>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</si>
  <si>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</si>
  <si>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</si>
  <si>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</si>
  <si>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</si>
  <si>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</si>
  <si>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</si>
  <si>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</si>
  <si>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</si>
  <si>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</si>
  <si>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</si>
  <si>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</si>
  <si>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</si>
  <si>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</si>
  <si>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</si>
  <si>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</si>
  <si>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</si>
  <si>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</si>
  <si>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</si>
  <si>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</si>
  <si>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</si>
  <si>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</si>
  <si>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</si>
  <si>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</si>
  <si>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</si>
  <si>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</si>
  <si>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</si>
  <si>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</si>
  <si>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</si>
  <si>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</si>
  <si>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</si>
  <si>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</si>
  <si>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</si>
  <si>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</si>
  <si>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</si>
  <si>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</si>
  <si>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</si>
  <si>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</si>
  <si>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</si>
  <si>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</si>
  <si>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</si>
  <si>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</si>
  <si>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</si>
  <si>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</si>
  <si>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</si>
  <si>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</si>
  <si>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</si>
  <si>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</si>
  <si>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</si>
  <si>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</si>
  <si>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</si>
  <si>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</si>
  <si>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</si>
  <si>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</si>
  <si>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</si>
  <si>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</si>
  <si>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</si>
  <si>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</si>
  <si>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</si>
  <si>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</si>
  <si>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</si>
  <si>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</si>
  <si>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</si>
  <si>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</si>
  <si>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</si>
  <si>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</si>
  <si>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</si>
  <si>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</si>
  <si>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</si>
  <si>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</si>
  <si>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</si>
  <si>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</si>
  <si>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</si>
  <si>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</si>
  <si>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</si>
  <si>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</si>
  <si>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</si>
  <si>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</si>
  <si>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</si>
  <si>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</si>
  <si>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</si>
  <si>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</si>
  <si>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</si>
  <si>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</si>
  <si>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</si>
  <si>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</si>
  <si>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</si>
  <si>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</si>
  <si>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</si>
  <si>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</si>
  <si>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</si>
  <si>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</si>
  <si>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</si>
  <si>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</si>
  <si>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</si>
  <si>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</si>
  <si>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</si>
  <si>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</si>
  <si>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</si>
  <si>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</si>
  <si>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</si>
  <si>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</si>
  <si>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</si>
  <si>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</si>
  <si>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</si>
  <si>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</si>
  <si>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</si>
  <si>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</si>
  <si>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</si>
  <si>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</si>
  <si>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</si>
  <si>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</si>
  <si>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</si>
  <si>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</si>
  <si>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</si>
  <si>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</si>
  <si>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</si>
  <si>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</si>
  <si>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</si>
  <si>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</si>
  <si>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</si>
  <si>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</si>
  <si>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</si>
  <si>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</si>
  <si>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</si>
  <si>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</si>
  <si>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</si>
  <si>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</si>
  <si>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</si>
  <si>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</si>
  <si>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</si>
  <si>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</si>
  <si>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</si>
  <si>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</si>
  <si>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</si>
  <si>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</si>
  <si>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</si>
  <si>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</si>
  <si>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</si>
  <si>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</si>
  <si>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</si>
  <si>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</si>
  <si>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</si>
  <si>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</si>
  <si>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</si>
  <si>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</si>
  <si>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</si>
  <si>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</si>
  <si>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</si>
  <si>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</si>
  <si>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</si>
  <si>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</si>
  <si>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</si>
  <si>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</si>
  <si>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</si>
  <si>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</si>
  <si>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</si>
  <si>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</si>
  <si>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</si>
  <si>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</si>
  <si>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</si>
  <si>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</si>
  <si>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</si>
  <si>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</si>
  <si>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</si>
  <si>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</si>
  <si>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</si>
  <si>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</si>
  <si>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</si>
  <si>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</si>
  <si>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</si>
  <si>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</si>
  <si>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</si>
  <si>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</si>
  <si>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</si>
  <si>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</si>
  <si>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</si>
  <si>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</si>
  <si>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</si>
  <si>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</si>
  <si>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</si>
  <si>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</si>
  <si>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</si>
  <si>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</si>
  <si>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</si>
  <si>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</si>
  <si>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</si>
  <si>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</si>
  <si>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</si>
  <si>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</si>
  <si>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</si>
  <si>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</si>
  <si>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</si>
  <si>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</si>
  <si>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</si>
  <si>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</si>
  <si>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</si>
  <si>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</si>
  <si>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</si>
  <si>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</si>
  <si>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</si>
  <si>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</si>
  <si>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</si>
  <si>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</si>
  <si>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</si>
  <si>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</si>
  <si>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</si>
  <si>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</si>
  <si>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</si>
  <si>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</si>
  <si>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</si>
  <si>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</si>
  <si>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</si>
  <si>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</si>
  <si>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</si>
  <si>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</si>
  <si>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</si>
  <si>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</si>
  <si>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</si>
  <si>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</si>
  <si>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</si>
  <si>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</si>
  <si>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</si>
  <si>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</si>
  <si>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</si>
  <si>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</si>
  <si>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</si>
  <si>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</si>
  <si>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</si>
  <si>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</si>
  <si>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</si>
  <si>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</si>
  <si>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</si>
  <si>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</si>
  <si>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</si>
  <si>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</si>
  <si>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</si>
  <si>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</si>
  <si>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</si>
  <si>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</si>
  <si>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</si>
  <si>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</si>
  <si>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</si>
  <si>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</si>
  <si>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</si>
  <si>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</si>
  <si>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</si>
  <si>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</si>
  <si>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</si>
  <si>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</si>
  <si>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</si>
  <si>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</si>
  <si>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</si>
  <si>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</si>
  <si>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</si>
  <si>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</si>
  <si>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</si>
  <si>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</si>
  <si>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</si>
  <si>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</si>
  <si>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</si>
  <si>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</si>
  <si>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</si>
  <si>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</si>
  <si>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</si>
  <si>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</si>
  <si>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</si>
  <si>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</si>
  <si>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</si>
  <si>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</si>
  <si>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</si>
  <si>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</si>
  <si>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</si>
  <si>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</si>
  <si>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</si>
  <si>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</si>
  <si>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</si>
  <si>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</si>
  <si>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</si>
  <si>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</si>
  <si>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</si>
  <si>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</si>
  <si>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</si>
  <si>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</si>
  <si>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</si>
  <si>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</si>
  <si>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</si>
  <si>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</si>
  <si>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</si>
  <si>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</si>
  <si>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</si>
  <si>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</si>
  <si>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</si>
  <si>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</si>
  <si>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</si>
  <si>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</si>
  <si>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</si>
  <si>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</si>
  <si>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</si>
  <si>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</si>
  <si>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</si>
  <si>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</si>
  <si>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</si>
  <si>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</si>
  <si>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</si>
  <si>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</si>
  <si>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</si>
  <si>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</si>
  <si>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</si>
  <si>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</si>
  <si>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</si>
  <si>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</si>
  <si>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</si>
  <si>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</si>
  <si>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</si>
  <si>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</si>
  <si>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</si>
  <si>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</si>
  <si>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</si>
  <si>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</si>
  <si>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</si>
  <si>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</si>
  <si>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</si>
  <si>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</si>
  <si>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</si>
  <si>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</si>
  <si>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</si>
  <si>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</si>
  <si>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</si>
  <si>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</si>
  <si>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</si>
  <si>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</si>
  <si>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</si>
  <si>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</si>
  <si>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</si>
  <si>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</si>
  <si>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</si>
  <si>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</si>
  <si>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</si>
  <si>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</si>
  <si>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</si>
  <si>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</si>
  <si>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</si>
  <si>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</si>
  <si>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</si>
  <si>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</si>
  <si>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</si>
  <si>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</si>
  <si>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</si>
  <si>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</si>
  <si>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</si>
  <si>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</si>
  <si>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</si>
  <si>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</si>
  <si>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</si>
  <si>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</si>
  <si>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</si>
  <si>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</si>
  <si>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</si>
  <si>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</si>
  <si>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</si>
  <si>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</si>
  <si>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</si>
  <si>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</si>
  <si>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</si>
  <si>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</si>
  <si>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</si>
  <si>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</si>
  <si>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</si>
  <si>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</si>
  <si>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</si>
  <si>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</si>
  <si>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</si>
  <si>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</si>
  <si>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</si>
  <si>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</si>
  <si>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</si>
  <si>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</si>
  <si>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</si>
  <si>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</si>
  <si>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</si>
  <si>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</si>
  <si>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</si>
  <si>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</si>
  <si>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</si>
  <si>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</si>
  <si>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</si>
  <si>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</si>
  <si>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</si>
  <si>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</si>
  <si>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</si>
  <si>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</si>
  <si>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</si>
  <si>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</si>
  <si>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</si>
  <si>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</si>
  <si>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</si>
  <si>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</si>
  <si>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</si>
  <si>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</si>
  <si>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</si>
  <si>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</si>
  <si>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</si>
  <si>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</si>
  <si>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</si>
  <si>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</si>
  <si>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</si>
  <si>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</si>
  <si>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</si>
  <si>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</si>
  <si>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</si>
  <si>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</si>
  <si>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</si>
  <si>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</si>
  <si>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</si>
  <si>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</si>
  <si>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</si>
  <si>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</si>
  <si>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</si>
  <si>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</si>
  <si>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</si>
  <si>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</si>
  <si>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</si>
  <si>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</si>
  <si>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</si>
  <si>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</si>
  <si>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</si>
  <si>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</si>
  <si>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</si>
  <si>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</si>
  <si>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</si>
  <si>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</si>
  <si>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</si>
  <si>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</si>
  <si>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</si>
  <si>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</si>
  <si>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</si>
  <si>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</si>
  <si>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</si>
  <si>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</si>
  <si>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</si>
  <si>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</si>
  <si>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</si>
  <si>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</si>
  <si>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</si>
  <si>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</si>
  <si>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</si>
  <si>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</si>
  <si>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</si>
  <si>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</si>
  <si>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</si>
  <si>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</si>
  <si>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</si>
  <si>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</si>
  <si>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</si>
  <si>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</si>
  <si>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</si>
  <si>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</si>
  <si>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</si>
  <si>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</si>
  <si>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</si>
  <si>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</si>
  <si>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</si>
  <si>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</si>
  <si>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</si>
  <si>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</si>
  <si>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</si>
  <si>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</si>
  <si>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</si>
  <si>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</si>
  <si>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</si>
  <si>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</si>
  <si>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</si>
  <si>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</si>
  <si>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</si>
  <si>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</si>
  <si>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</si>
  <si>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</si>
  <si>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</si>
  <si>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</si>
  <si>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</si>
  <si>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</si>
  <si>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</si>
  <si>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</si>
  <si>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</si>
  <si>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</si>
  <si>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</si>
  <si>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</si>
  <si>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</si>
  <si>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</si>
  <si>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</si>
  <si>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</si>
  <si>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</si>
  <si>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</si>
  <si>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</si>
  <si>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</si>
  <si>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</si>
  <si>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</si>
  <si>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</si>
  <si>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</si>
  <si>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</si>
  <si>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</si>
  <si>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</si>
  <si>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</si>
  <si>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</si>
  <si>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</si>
  <si>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</si>
  <si>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</si>
  <si>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</si>
  <si>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</si>
  <si>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</si>
  <si>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</si>
  <si>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</si>
  <si>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</si>
  <si>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</si>
  <si>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</si>
  <si>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</si>
  <si>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</si>
  <si>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</si>
  <si>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</si>
  <si>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</si>
  <si>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</si>
  <si>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</si>
  <si>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</si>
  <si>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</si>
  <si>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</si>
  <si>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</si>
  <si>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</si>
  <si>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</si>
  <si>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</si>
  <si>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</si>
  <si>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</si>
  <si>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</si>
  <si>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</si>
  <si>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</si>
  <si>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</si>
  <si>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</si>
  <si>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</si>
  <si>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</si>
  <si>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</si>
  <si>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</si>
  <si>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</si>
  <si>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</si>
  <si>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</si>
  <si>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</si>
  <si>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</si>
  <si>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</si>
  <si>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</si>
  <si>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</si>
  <si>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</si>
  <si>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</si>
  <si>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</si>
  <si>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</si>
  <si>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</si>
  <si>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</si>
  <si>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</si>
  <si>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</si>
  <si>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</si>
  <si>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</si>
  <si>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</si>
  <si>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</si>
  <si>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</si>
  <si>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</si>
  <si>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</si>
  <si>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</si>
  <si>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</si>
  <si>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</si>
  <si>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</si>
  <si>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</si>
  <si>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</si>
  <si>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</si>
  <si>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</si>
  <si>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</si>
  <si>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</si>
  <si>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</si>
  <si>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</si>
  <si>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</si>
  <si>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</si>
  <si>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</si>
  <si>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</si>
  <si>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</si>
  <si>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</si>
  <si>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</si>
  <si>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</si>
  <si>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</si>
  <si>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</si>
  <si>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</si>
  <si>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</si>
  <si>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</si>
  <si>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</si>
  <si>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</si>
  <si>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</si>
  <si>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</si>
  <si>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</si>
  <si>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</si>
  <si>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</si>
  <si>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</si>
  <si>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</si>
  <si>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</si>
  <si>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</si>
  <si>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</si>
  <si>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</si>
  <si>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</si>
  <si>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</si>
  <si>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</si>
  <si>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</si>
  <si>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</si>
  <si>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</si>
  <si>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</si>
  <si>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</si>
  <si>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</si>
  <si>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</si>
  <si>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</si>
  <si>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</si>
  <si>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</si>
  <si>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</si>
  <si>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</si>
  <si>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</si>
  <si>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</si>
  <si>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</si>
  <si>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</si>
  <si>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</si>
  <si>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</si>
  <si>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</si>
  <si>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</si>
  <si>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</si>
  <si>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</si>
  <si>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</si>
  <si>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</si>
  <si>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</si>
  <si>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</si>
  <si>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</si>
  <si>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</si>
  <si>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</si>
  <si>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</si>
  <si>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</si>
  <si>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</si>
  <si>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</si>
  <si>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</si>
  <si>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</si>
  <si>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</si>
  <si>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</si>
  <si>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</si>
  <si>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</si>
  <si>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</si>
  <si>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</si>
  <si>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</si>
  <si>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</si>
  <si>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</si>
  <si>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</si>
  <si>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</si>
  <si>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</si>
  <si>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</si>
  <si>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</si>
  <si>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</si>
  <si>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</si>
  <si>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</si>
  <si>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</si>
  <si>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</si>
  <si>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</si>
  <si>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</si>
  <si>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</si>
  <si>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</si>
  <si>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</si>
  <si>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</si>
  <si>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</si>
  <si>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</si>
  <si>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</si>
  <si>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</si>
  <si>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</si>
  <si>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</si>
  <si>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</si>
  <si>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</si>
  <si>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</si>
  <si>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</si>
  <si>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</si>
  <si>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</si>
  <si>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</si>
  <si>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</si>
  <si>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</si>
  <si>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</si>
  <si>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</si>
  <si>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</si>
  <si>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</si>
  <si>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</si>
  <si>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</si>
  <si>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</si>
  <si>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</si>
  <si>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</si>
  <si>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</si>
  <si>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</si>
  <si>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</si>
  <si>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</si>
  <si>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</si>
  <si>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</si>
  <si>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</si>
  <si>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</si>
  <si>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</si>
  <si>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</si>
  <si>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</si>
  <si>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</si>
  <si>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</si>
  <si>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</si>
  <si>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</si>
  <si>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</si>
  <si>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</si>
  <si>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</si>
  <si>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</si>
  <si>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</si>
  <si>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</si>
  <si>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</si>
  <si>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</si>
  <si>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</si>
  <si>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</si>
  <si>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</si>
  <si>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</si>
  <si>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</si>
  <si>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</si>
  <si>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</si>
  <si>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</si>
  <si>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</si>
  <si>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</si>
  <si>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</si>
  <si>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</si>
  <si>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</si>
  <si>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</si>
  <si>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</si>
  <si>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</si>
  <si>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</si>
  <si>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</si>
  <si>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</si>
  <si>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</si>
  <si>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</si>
  <si>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</si>
  <si>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</si>
  <si>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</si>
  <si>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</si>
  <si>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</si>
  <si>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</si>
  <si>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</si>
  <si>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</si>
  <si>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</si>
  <si>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</si>
  <si>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</si>
  <si>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</si>
  <si>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</si>
  <si>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</si>
  <si>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</si>
  <si>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</si>
  <si>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</si>
  <si>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</si>
  <si>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</si>
  <si>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</si>
  <si>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</si>
  <si>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</si>
  <si>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</si>
  <si>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</si>
  <si>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</si>
  <si>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</si>
  <si>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</si>
  <si>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</si>
  <si>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</si>
  <si>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</si>
  <si>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</si>
  <si>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</si>
  <si>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</si>
  <si>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</si>
  <si>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</si>
  <si>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</si>
  <si>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</si>
  <si>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</si>
  <si>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</si>
  <si>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</si>
  <si>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</si>
  <si>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</si>
  <si>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</si>
  <si>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</si>
  <si>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</si>
  <si>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</si>
  <si>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</si>
  <si>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</si>
  <si>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</si>
  <si>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</si>
  <si>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</si>
  <si>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</si>
  <si>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</si>
  <si>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</si>
  <si>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</si>
  <si>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</si>
  <si>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</si>
  <si>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</si>
  <si>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</si>
  <si>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</si>
  <si>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</si>
  <si>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</si>
  <si>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</si>
  <si>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</si>
  <si>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</si>
  <si>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</si>
  <si>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</si>
  <si>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</si>
  <si>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</si>
  <si>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</si>
  <si>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</si>
  <si>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</si>
  <si>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</si>
  <si>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</si>
  <si>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</si>
  <si>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</si>
  <si>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</si>
  <si>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</si>
  <si>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</si>
  <si>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</si>
  <si>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</si>
  <si>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</si>
  <si>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</si>
  <si>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</si>
  <si>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</si>
  <si>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</si>
  <si>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</si>
  <si>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</si>
  <si>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</si>
  <si>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</si>
  <si>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</si>
  <si>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</si>
  <si>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</si>
  <si>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</si>
  <si>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</si>
  <si>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</si>
  <si>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</si>
  <si>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</si>
  <si>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</si>
  <si>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</si>
  <si>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</si>
  <si>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</si>
  <si>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</si>
  <si>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</si>
  <si>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</si>
  <si>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</si>
  <si>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</si>
  <si>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</si>
  <si>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</si>
  <si>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</si>
  <si>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</si>
  <si>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</si>
  <si>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</si>
  <si>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</si>
  <si>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</si>
  <si>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</si>
  <si>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</si>
  <si>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</si>
  <si>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</si>
  <si>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</si>
  <si>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</si>
  <si>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</si>
  <si>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</si>
  <si>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</si>
  <si>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</si>
  <si>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</si>
  <si>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</si>
  <si>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</si>
  <si>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</si>
  <si>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</si>
  <si>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</si>
  <si>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</si>
  <si>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</si>
  <si>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</si>
  <si>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</si>
  <si>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</si>
  <si>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</si>
  <si>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</si>
  <si>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</si>
  <si>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</si>
  <si>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</si>
  <si>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</si>
  <si>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</si>
  <si>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</si>
  <si>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</si>
  <si>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</si>
  <si>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</si>
  <si>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</si>
  <si>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</si>
  <si>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</si>
  <si>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</si>
  <si>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</si>
  <si>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</si>
  <si>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</si>
  <si>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</si>
  <si>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</si>
  <si>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</si>
  <si>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</si>
  <si>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</si>
  <si>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</si>
  <si>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</si>
  <si>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</si>
  <si>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</si>
  <si>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</si>
  <si>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</si>
  <si>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</si>
  <si>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</si>
  <si>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</si>
  <si>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</si>
  <si>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</si>
  <si>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</si>
  <si>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</si>
  <si>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</si>
  <si>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</si>
  <si>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</si>
  <si>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</si>
  <si>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</si>
  <si>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</si>
  <si>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</si>
  <si>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</si>
  <si>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</si>
  <si>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</si>
  <si>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</si>
  <si>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</si>
  <si>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</si>
  <si>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</si>
  <si>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</si>
  <si>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</si>
  <si>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</si>
  <si>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</si>
  <si>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</si>
  <si>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</si>
  <si>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</si>
  <si>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</si>
  <si>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</si>
  <si>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</si>
  <si>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</si>
  <si>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</si>
  <si>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</si>
  <si>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</si>
  <si>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</si>
  <si>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</si>
  <si>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</si>
  <si>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</si>
  <si>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</si>
  <si>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</si>
  <si>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</si>
  <si>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</si>
  <si>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</si>
  <si>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</si>
  <si>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</si>
  <si>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</si>
  <si>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</si>
  <si>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</si>
  <si>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</si>
  <si>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</si>
  <si>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</si>
  <si>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</si>
  <si>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</si>
  <si>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</si>
  <si>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</si>
  <si>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</si>
  <si>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</si>
  <si>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</si>
  <si>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</si>
  <si>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</si>
  <si>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</si>
  <si>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</si>
  <si>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</si>
  <si>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</si>
  <si>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</si>
  <si>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</si>
  <si>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</si>
  <si>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</si>
  <si>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</si>
  <si>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</si>
  <si>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</si>
  <si>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</si>
  <si>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</si>
  <si>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</si>
  <si>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</si>
  <si>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</si>
  <si>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</si>
  <si>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</si>
  <si>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</si>
  <si>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</si>
  <si>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</si>
  <si>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</si>
  <si>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</si>
  <si>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</si>
  <si>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</si>
  <si>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</si>
  <si>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</si>
  <si>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</si>
  <si>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</si>
  <si>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</si>
  <si>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</si>
  <si>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</si>
  <si>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</si>
  <si>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</si>
  <si>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</si>
  <si>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</si>
  <si>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</si>
  <si>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</si>
  <si>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</si>
  <si>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</si>
  <si>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</si>
  <si>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</si>
  <si>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</si>
  <si>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</si>
  <si>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</si>
  <si>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</si>
  <si>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</si>
  <si>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</si>
  <si>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</si>
  <si>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</si>
  <si>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</si>
  <si>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</si>
  <si>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</si>
  <si>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</si>
  <si>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</si>
  <si>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</si>
  <si>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</si>
  <si>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</si>
  <si>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</si>
  <si>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</si>
  <si>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</si>
  <si>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</si>
  <si>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</si>
  <si>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</si>
  <si>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</si>
  <si>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</si>
  <si>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</si>
  <si>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</si>
  <si>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</si>
  <si>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</si>
  <si>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</si>
  <si>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</si>
  <si>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</si>
  <si>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</si>
  <si>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</si>
  <si>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</si>
  <si>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</si>
  <si>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</si>
  <si>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</si>
  <si>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</si>
  <si>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</si>
  <si>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</si>
  <si>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</si>
  <si>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</si>
  <si>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</si>
  <si>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</si>
  <si>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</si>
  <si>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</si>
  <si>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</si>
  <si>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</si>
  <si>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</si>
  <si>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</si>
  <si>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</si>
  <si>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</si>
  <si>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</si>
  <si>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</si>
  <si>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</si>
  <si>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</si>
  <si>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</si>
  <si>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</si>
  <si>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</si>
  <si>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</si>
  <si>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</si>
  <si>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</si>
  <si>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</si>
  <si>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</si>
  <si>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</si>
  <si>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</si>
  <si>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</si>
  <si>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</si>
  <si>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</si>
  <si>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</si>
  <si>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</si>
  <si>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</si>
  <si>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</si>
  <si>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</si>
  <si>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</si>
  <si>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</si>
  <si>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</si>
  <si>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</si>
  <si>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</si>
  <si>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</si>
  <si>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</si>
  <si>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</si>
  <si>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</si>
  <si>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</si>
  <si>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</si>
  <si>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</si>
  <si>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</si>
  <si>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</si>
  <si>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</si>
  <si>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</si>
  <si>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</si>
  <si>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</si>
  <si>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</si>
  <si>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</si>
  <si>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</si>
  <si>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</si>
  <si>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</si>
  <si>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</si>
  <si>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</si>
  <si>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</si>
  <si>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</si>
  <si>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</si>
  <si>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</si>
  <si>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</si>
  <si>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</si>
  <si>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</si>
  <si>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</si>
  <si>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</si>
  <si>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</si>
  <si>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</si>
  <si>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</si>
  <si>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</si>
  <si>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</si>
  <si>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</si>
  <si>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</si>
  <si>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</si>
  <si>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</si>
  <si>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</si>
  <si>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</si>
  <si>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</si>
  <si>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</si>
  <si>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</si>
  <si>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</si>
  <si>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</si>
  <si>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</si>
  <si>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</si>
  <si>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</si>
  <si>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</si>
  <si>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</si>
  <si>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</si>
  <si>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</si>
  <si>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</si>
  <si>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</si>
  <si>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</si>
  <si>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</si>
  <si>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</si>
  <si>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</si>
  <si>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</si>
  <si>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</si>
  <si>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</si>
  <si>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</si>
  <si>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</si>
  <si>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</si>
  <si>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</si>
  <si>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</si>
  <si>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</si>
  <si>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</si>
  <si>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</si>
  <si>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</si>
  <si>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</si>
  <si>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</si>
  <si>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</si>
  <si>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</si>
  <si>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</si>
  <si>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</si>
  <si>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</si>
  <si>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</si>
  <si>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</si>
  <si>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</si>
  <si>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</si>
  <si>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</si>
  <si>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</si>
  <si>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</si>
  <si>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</si>
  <si>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</si>
  <si>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</si>
  <si>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</si>
  <si>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</si>
  <si>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</si>
  <si>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</si>
  <si>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</si>
  <si>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</si>
  <si>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</si>
  <si>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</si>
  <si>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</si>
  <si>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</si>
  <si>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</si>
  <si>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</si>
  <si>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</si>
  <si>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</si>
  <si>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</si>
  <si>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</si>
  <si>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</si>
  <si>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</si>
  <si>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</si>
  <si>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</si>
  <si>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</si>
  <si>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</si>
  <si>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</si>
  <si>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</si>
  <si>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</si>
  <si>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</si>
  <si>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</si>
  <si>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</si>
  <si>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</si>
  <si>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</si>
  <si>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</si>
  <si>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</si>
  <si>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</si>
  <si>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</si>
  <si>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</si>
  <si>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</si>
  <si>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</si>
  <si>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</si>
  <si>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</si>
  <si>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</si>
  <si>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</si>
  <si>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</si>
  <si>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</si>
  <si>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</si>
  <si>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</si>
  <si>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</si>
  <si>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</si>
  <si>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</si>
  <si>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</si>
  <si>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</si>
  <si>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</si>
  <si>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</si>
  <si>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</si>
  <si>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</si>
  <si>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</si>
  <si>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</si>
  <si>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</si>
  <si>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</si>
  <si>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</si>
  <si>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</si>
  <si>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</si>
  <si>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</si>
  <si>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</si>
  <si>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</si>
  <si>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</si>
  <si>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</si>
  <si>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</si>
  <si>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</si>
  <si>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</si>
  <si>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</si>
  <si>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</si>
  <si>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</si>
  <si>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</si>
  <si>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</si>
  <si>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</si>
  <si>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</si>
  <si>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</si>
  <si>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</si>
  <si>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</si>
  <si>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</si>
  <si>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</si>
  <si>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</si>
  <si>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</si>
  <si>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</si>
  <si>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</si>
  <si>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</si>
  <si>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</si>
  <si>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</si>
  <si>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</si>
  <si>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</si>
  <si>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</si>
  <si>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</si>
  <si>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</si>
  <si>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</si>
  <si>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</si>
  <si>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</si>
  <si>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</si>
  <si>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</si>
  <si>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</si>
  <si>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</si>
  <si>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</si>
  <si>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</si>
  <si>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</si>
  <si>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</si>
  <si>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</si>
  <si>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</si>
  <si>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</si>
  <si>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</si>
  <si>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</si>
  <si>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</si>
  <si>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</si>
  <si>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</si>
  <si>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</si>
  <si>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</si>
  <si>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</si>
  <si>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</si>
  <si>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</si>
  <si>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</si>
  <si>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</si>
  <si>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</si>
  <si>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</si>
  <si>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</si>
  <si>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</si>
  <si>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</si>
  <si>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</si>
  <si>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</si>
  <si>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</si>
  <si>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</si>
  <si>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</si>
  <si>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</si>
  <si>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</si>
  <si>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</si>
  <si>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</si>
  <si>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</si>
  <si>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</si>
  <si>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</si>
  <si>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</si>
  <si>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</si>
  <si>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</si>
  <si>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</si>
  <si>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</si>
  <si>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</si>
  <si>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</si>
  <si>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</si>
  <si>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</si>
  <si>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</si>
  <si>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</si>
  <si>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</si>
  <si>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</si>
  <si>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</si>
  <si>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</si>
  <si>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</si>
  <si>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</si>
  <si>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</si>
  <si>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</si>
  <si>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</si>
  <si>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</si>
  <si>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</si>
  <si>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</si>
  <si>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</si>
  <si>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</si>
  <si>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</si>
  <si>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</si>
  <si>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</si>
  <si>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</si>
  <si>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</si>
  <si>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</si>
  <si>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</si>
  <si>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</si>
  <si>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</si>
  <si>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</si>
  <si>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</si>
  <si>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</si>
  <si>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</si>
  <si>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</si>
  <si>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</si>
  <si>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</si>
  <si>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</si>
  <si>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</si>
  <si>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</si>
  <si>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</si>
  <si>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</si>
  <si>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</si>
  <si>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</si>
  <si>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</si>
  <si>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</si>
  <si>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</si>
  <si>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</si>
  <si>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</si>
  <si>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</si>
  <si>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</si>
  <si>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</si>
  <si>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</si>
  <si>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</si>
  <si>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</si>
  <si>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</si>
  <si>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</si>
  <si>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</si>
  <si>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</si>
  <si>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</si>
  <si>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</si>
  <si>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</si>
  <si>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</si>
  <si>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</si>
  <si>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</si>
  <si>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</si>
  <si>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</si>
  <si>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</si>
  <si>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</si>
  <si>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</si>
  <si>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</si>
  <si>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</si>
  <si>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</si>
  <si>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</si>
  <si>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</si>
  <si>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</si>
  <si>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</si>
  <si>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</si>
  <si>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</si>
  <si>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</si>
  <si>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</si>
  <si>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</si>
  <si>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</si>
  <si>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</si>
  <si>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</si>
  <si>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</si>
  <si>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</si>
  <si>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</si>
  <si>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</si>
  <si>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</si>
  <si>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</si>
  <si>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</si>
  <si>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</si>
  <si>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</si>
  <si>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</si>
  <si>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</si>
  <si>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</si>
  <si>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</si>
  <si>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</si>
  <si>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</si>
  <si>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</si>
  <si>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</si>
  <si>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</si>
  <si>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</si>
  <si>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</si>
  <si>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</si>
  <si>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</si>
  <si>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</si>
  <si>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</si>
  <si>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</si>
  <si>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</si>
  <si>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</si>
  <si>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</si>
  <si>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</si>
  <si>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</si>
  <si>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</si>
  <si>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</si>
  <si>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</si>
  <si>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</si>
  <si>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</si>
  <si>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</si>
  <si>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</si>
  <si>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</si>
  <si>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</si>
  <si>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</si>
  <si>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</si>
  <si>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</si>
  <si>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</si>
  <si>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</si>
  <si>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</si>
  <si>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</si>
  <si>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</si>
  <si>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</si>
  <si>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</si>
  <si>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</si>
  <si>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</si>
  <si>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</si>
  <si>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</si>
  <si>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</si>
  <si>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</si>
  <si>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</si>
  <si>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</si>
  <si>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</si>
  <si>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</si>
  <si>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</si>
  <si>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</si>
  <si>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</si>
  <si>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</si>
  <si>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</si>
  <si>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</si>
  <si>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</si>
  <si>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</si>
  <si>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</si>
  <si>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</si>
  <si>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</si>
  <si>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</si>
  <si>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</si>
  <si>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</si>
  <si>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</si>
  <si>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</si>
  <si>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</si>
  <si>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</si>
  <si>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</si>
  <si>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</si>
  <si>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</si>
  <si>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</si>
  <si>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</si>
  <si>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</si>
  <si>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</si>
  <si>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</si>
  <si>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</si>
  <si>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</si>
  <si>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</si>
  <si>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</si>
  <si>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</si>
  <si>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</si>
  <si>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</si>
  <si>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</si>
  <si>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</si>
  <si>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</si>
  <si>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</si>
  <si>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</si>
  <si>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</si>
  <si>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</si>
  <si>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</si>
  <si>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</si>
  <si>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</si>
  <si>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</si>
  <si>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</si>
  <si>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</si>
  <si>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</si>
  <si>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</si>
  <si>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</si>
  <si>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</si>
  <si>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</si>
  <si>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</si>
  <si>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</si>
  <si>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</si>
  <si>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</si>
  <si>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</si>
  <si>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</si>
  <si>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</si>
  <si>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</si>
  <si>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</si>
  <si>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</si>
  <si>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</si>
  <si>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</si>
  <si>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</si>
  <si>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</si>
  <si>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</si>
  <si>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</si>
  <si>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</si>
  <si>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</si>
  <si>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</si>
  <si>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</si>
  <si>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</si>
  <si>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</si>
  <si>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</si>
  <si>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</si>
  <si>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</si>
  <si>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</si>
  <si>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</si>
  <si>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</si>
  <si>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</si>
  <si>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</si>
  <si>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</si>
  <si>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</si>
  <si>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</si>
  <si>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</si>
  <si>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</si>
  <si>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</si>
  <si>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</si>
  <si>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</si>
  <si>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</si>
  <si>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</si>
  <si>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</si>
  <si>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</si>
  <si>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</si>
  <si>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</si>
  <si>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</si>
  <si>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</si>
  <si>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</si>
  <si>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</si>
  <si>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</si>
  <si>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</si>
  <si>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</si>
  <si>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</si>
  <si>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</si>
  <si>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</si>
  <si>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</si>
  <si>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</si>
  <si>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</si>
  <si>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</si>
  <si>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</si>
  <si>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</si>
  <si>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</si>
  <si>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</si>
  <si>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</si>
  <si>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</si>
  <si>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</si>
  <si>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</si>
  <si>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</si>
  <si>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</si>
  <si>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</si>
  <si>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</si>
  <si>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</si>
  <si>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</si>
  <si>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</si>
  <si>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</si>
  <si>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</si>
  <si>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</si>
  <si>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</si>
  <si>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</si>
  <si>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</si>
  <si>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</si>
  <si>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</si>
  <si>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</si>
  <si>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</si>
  <si>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</si>
  <si>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</si>
  <si>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</si>
  <si>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</si>
  <si>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</si>
  <si>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</si>
  <si>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</si>
  <si>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</si>
  <si>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</si>
  <si>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</si>
  <si>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</si>
  <si>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</si>
  <si>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</si>
  <si>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</si>
  <si>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</si>
  <si>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</si>
  <si>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</si>
  <si>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</si>
  <si>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</si>
  <si>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</si>
  <si>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</si>
  <si>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</si>
  <si>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</si>
  <si>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</si>
  <si>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</si>
  <si>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</si>
  <si>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</si>
  <si>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</si>
  <si>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</si>
  <si>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</si>
  <si>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</si>
  <si>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</si>
  <si>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</si>
  <si>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</si>
  <si>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</si>
  <si>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</si>
  <si>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</si>
  <si>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</si>
  <si>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</si>
  <si>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</si>
  <si>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</si>
  <si>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</si>
  <si>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</si>
  <si>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</si>
  <si>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</si>
  <si>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</si>
  <si>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</si>
  <si>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</si>
  <si>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</si>
  <si>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</si>
  <si>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</si>
  <si>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</si>
  <si>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</si>
  <si>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</si>
  <si>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</si>
  <si>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</si>
  <si>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</si>
  <si>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</si>
  <si>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</si>
  <si>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</si>
  <si>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</si>
  <si>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</si>
  <si>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</si>
  <si>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</si>
  <si>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</si>
  <si>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</si>
  <si>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</si>
  <si>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</si>
  <si>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</si>
  <si>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</si>
  <si>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</si>
  <si>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</si>
  <si>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</si>
  <si>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</si>
  <si>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</si>
  <si>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</si>
  <si>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</si>
  <si>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</si>
  <si>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</si>
  <si>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</si>
  <si>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</si>
  <si>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</si>
  <si>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</si>
  <si>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</si>
  <si>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</si>
  <si>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</si>
  <si>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</si>
  <si>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</si>
  <si>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</si>
  <si>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</si>
  <si>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</si>
  <si>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</si>
  <si>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</si>
  <si>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</si>
  <si>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</si>
  <si>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</si>
  <si>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</si>
  <si>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</si>
  <si>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</si>
  <si>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</si>
  <si>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</si>
  <si>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</si>
  <si>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</si>
  <si>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</si>
  <si>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</si>
  <si>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</si>
  <si>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</si>
  <si>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</si>
  <si>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</si>
  <si>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</si>
  <si>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</si>
  <si>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</si>
  <si>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</si>
  <si>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</si>
  <si>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</si>
  <si>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</si>
  <si>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</si>
  <si>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</si>
  <si>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</si>
  <si>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</si>
  <si>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</si>
  <si>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</si>
  <si>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</si>
  <si>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</si>
  <si>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</si>
  <si>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</si>
  <si>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</si>
  <si>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</si>
  <si>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</si>
  <si>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</si>
  <si>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</si>
  <si>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</si>
  <si>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</si>
  <si>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</si>
  <si>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</si>
  <si>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</si>
  <si>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</si>
  <si>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</si>
  <si>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</si>
  <si>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</si>
  <si>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</si>
  <si>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</si>
  <si>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</si>
  <si>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</si>
  <si>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</si>
  <si>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</si>
  <si>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</si>
  <si>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</si>
  <si>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</si>
  <si>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</si>
  <si>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</si>
  <si>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</si>
  <si>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</si>
  <si>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</si>
  <si>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</si>
  <si>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</si>
  <si>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</si>
  <si>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</si>
  <si>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</si>
  <si>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</si>
  <si>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</si>
  <si>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</si>
  <si>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</si>
  <si>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</si>
  <si>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</si>
  <si>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</si>
  <si>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</si>
  <si>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</si>
  <si>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</si>
  <si>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</si>
  <si>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</si>
  <si>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</si>
  <si>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</si>
  <si>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</si>
  <si>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</si>
  <si>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</si>
  <si>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</si>
  <si>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</si>
  <si>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</si>
  <si>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</si>
  <si>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</si>
  <si>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</si>
  <si>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</si>
  <si>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</si>
  <si>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</si>
  <si>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</si>
  <si>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</si>
  <si>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</si>
  <si>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</si>
  <si>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</si>
  <si>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</si>
  <si>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</si>
  <si>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</si>
  <si>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</si>
  <si>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</si>
  <si>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</si>
  <si>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</si>
  <si>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</si>
  <si>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</si>
  <si>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</si>
  <si>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</si>
  <si>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</si>
  <si>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</si>
  <si>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</si>
  <si>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</si>
  <si>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</si>
  <si>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</si>
  <si>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</si>
  <si>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</si>
  <si>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</si>
  <si>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</si>
  <si>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</si>
  <si>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</si>
  <si>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</si>
  <si>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</si>
  <si>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</si>
  <si>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</si>
  <si>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</si>
  <si>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</si>
  <si>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</si>
  <si>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</si>
  <si>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</si>
  <si>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</si>
  <si>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</si>
  <si>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</si>
  <si>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</si>
  <si>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</si>
  <si>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</si>
  <si>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</si>
  <si>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</si>
  <si>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</si>
  <si>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</si>
  <si>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</si>
  <si>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</si>
  <si>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</si>
  <si>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</si>
  <si>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</si>
  <si>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</si>
  <si>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</si>
  <si>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</si>
  <si>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</si>
  <si>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</si>
  <si>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</si>
  <si>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</si>
  <si>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</si>
  <si>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</si>
  <si>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</si>
  <si>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</si>
  <si>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</si>
  <si>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</si>
  <si>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</si>
  <si>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</si>
  <si>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</si>
  <si>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</si>
  <si>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</si>
  <si>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</si>
  <si>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</si>
  <si>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</si>
  <si>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</si>
  <si>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</si>
  <si>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</si>
  <si>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</si>
  <si>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</si>
  <si>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</si>
  <si>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</si>
  <si>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</si>
  <si>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</si>
  <si>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</si>
  <si>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</si>
  <si>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</si>
  <si>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</si>
  <si>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</si>
  <si>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</si>
  <si>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</si>
  <si>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</si>
  <si>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</si>
  <si>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</si>
  <si>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</si>
  <si>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</si>
  <si>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</si>
  <si>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</si>
  <si>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</si>
  <si>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</si>
  <si>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</si>
  <si>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</si>
  <si>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</si>
  <si>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</si>
  <si>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</si>
  <si>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</si>
  <si>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</si>
  <si>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</si>
  <si>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</si>
  <si>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</si>
  <si>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</si>
  <si>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</si>
  <si>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</si>
  <si>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</si>
  <si>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</si>
  <si>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</si>
  <si>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</si>
  <si>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</si>
  <si>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</si>
  <si>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</si>
  <si>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</si>
  <si>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</si>
  <si>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</si>
  <si>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</si>
  <si>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</si>
  <si>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</si>
  <si>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</si>
  <si>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</si>
  <si>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</si>
  <si>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</si>
  <si>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</si>
  <si>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</si>
  <si>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</si>
  <si>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</si>
  <si>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</si>
  <si>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</si>
  <si>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</si>
  <si>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</si>
  <si>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</si>
  <si>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</si>
  <si>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</si>
  <si>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</si>
  <si>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</si>
  <si>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</si>
  <si>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</si>
  <si>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</si>
  <si>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</si>
  <si>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</si>
  <si>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</si>
  <si>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</si>
  <si>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</si>
  <si>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</si>
  <si>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</si>
  <si>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</si>
  <si>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</si>
  <si>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</si>
  <si>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</si>
  <si>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</si>
  <si>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</si>
  <si>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</si>
  <si>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</si>
  <si>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</si>
  <si>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</si>
  <si>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</si>
  <si>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</si>
  <si>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</si>
  <si>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</si>
  <si>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</si>
  <si>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</si>
  <si>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</si>
  <si>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</si>
  <si>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</si>
  <si>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</si>
  <si>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</si>
  <si>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</si>
  <si>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</si>
  <si>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</si>
  <si>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</si>
  <si>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</si>
  <si>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</si>
  <si>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</si>
  <si>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</si>
  <si>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</si>
  <si>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</si>
  <si>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</si>
  <si>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</si>
  <si>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</si>
  <si>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</si>
  <si>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</si>
  <si>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</si>
  <si>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</si>
  <si>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</si>
  <si>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</si>
  <si>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</si>
  <si>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</si>
  <si>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</si>
  <si>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</si>
  <si>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</si>
  <si>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</si>
  <si>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</si>
  <si>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</si>
  <si>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</si>
  <si>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</si>
  <si>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</si>
  <si>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</si>
  <si>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</si>
  <si>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</si>
  <si>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</si>
  <si>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</si>
  <si>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</si>
  <si>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</si>
  <si>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</si>
  <si>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</si>
  <si>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</si>
  <si>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</si>
  <si>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</si>
  <si>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</si>
  <si>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</si>
  <si>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</si>
  <si>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</si>
  <si>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</si>
  <si>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</si>
  <si>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</si>
  <si>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</si>
  <si>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</si>
  <si>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</si>
  <si>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</si>
  <si>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</si>
  <si>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</si>
  <si>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</si>
  <si>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</si>
  <si>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</si>
  <si>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</si>
  <si>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</si>
  <si>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</si>
  <si>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</si>
  <si>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</si>
  <si>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</si>
  <si>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</si>
  <si>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</si>
  <si>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</si>
  <si>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</si>
  <si>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</si>
  <si>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</si>
  <si>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</si>
  <si>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</si>
  <si>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</si>
  <si>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</si>
  <si>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</si>
  <si>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</si>
  <si>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</si>
  <si>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</si>
  <si>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</si>
  <si>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</si>
  <si>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</si>
  <si>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</si>
  <si>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</si>
  <si>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</si>
  <si>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</si>
  <si>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</si>
  <si>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</si>
  <si>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</si>
  <si>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</si>
  <si>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</si>
  <si>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</si>
  <si>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</si>
  <si>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</si>
  <si>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</si>
  <si>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</si>
  <si>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</si>
  <si>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</si>
  <si>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</si>
  <si>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</si>
  <si>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</si>
  <si>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</si>
  <si>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</si>
  <si>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</si>
  <si>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</si>
  <si>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</si>
  <si>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</si>
  <si>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</si>
  <si>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</si>
  <si>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</si>
  <si>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</si>
  <si>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</si>
  <si>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</si>
  <si>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</si>
  <si>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</si>
  <si>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</si>
  <si>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</si>
  <si>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</si>
  <si>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</si>
  <si>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</si>
  <si>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</si>
  <si>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</si>
  <si>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</si>
  <si>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</si>
  <si>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</si>
  <si>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</si>
  <si>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</si>
  <si>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</si>
  <si>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</si>
  <si>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</si>
  <si>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</si>
  <si>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</si>
  <si>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</si>
  <si>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</si>
  <si>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</si>
  <si>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</si>
  <si>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</si>
  <si>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</si>
  <si>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</si>
  <si>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</si>
  <si>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</si>
  <si>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</si>
  <si>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</si>
  <si>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</si>
  <si>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</si>
  <si>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</si>
  <si>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</si>
  <si>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</si>
  <si>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</si>
  <si>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</si>
  <si>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</si>
  <si>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</si>
  <si>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</si>
  <si>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</si>
  <si>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</si>
  <si>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</si>
  <si>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</si>
  <si>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</si>
  <si>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</si>
  <si>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</si>
  <si>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</si>
  <si>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</si>
  <si>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</si>
  <si>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</si>
  <si>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</si>
  <si>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</si>
  <si>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</si>
  <si>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</si>
  <si>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</si>
  <si>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</si>
  <si>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</si>
  <si>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</si>
  <si>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</si>
  <si>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</si>
  <si>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</si>
  <si>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</si>
  <si>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</si>
  <si>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</si>
  <si>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</si>
  <si>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</si>
  <si>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</si>
  <si>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</si>
  <si>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</si>
  <si>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</si>
  <si>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</si>
  <si>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</si>
  <si>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</si>
  <si>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</si>
  <si>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</si>
  <si>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</si>
  <si>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</si>
  <si>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</si>
  <si>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</si>
  <si>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</si>
  <si>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</si>
  <si>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</si>
  <si>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</si>
  <si>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</si>
  <si>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</si>
  <si>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</si>
  <si>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</si>
  <si>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</si>
  <si>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</si>
  <si>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</si>
  <si>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</si>
  <si>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</si>
  <si>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</si>
  <si>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</si>
  <si>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</si>
  <si>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</si>
  <si>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</si>
  <si>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</si>
  <si>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</si>
  <si>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</si>
  <si>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</si>
  <si>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</si>
  <si>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</si>
  <si>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</si>
  <si>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</si>
  <si>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</si>
  <si>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</si>
  <si>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</si>
  <si>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</si>
  <si>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</si>
  <si>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</si>
  <si>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</si>
  <si>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</si>
  <si>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</si>
  <si>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</si>
  <si>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</si>
  <si>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</si>
  <si>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</si>
  <si>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</si>
  <si>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</si>
  <si>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</si>
  <si>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</si>
  <si>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</si>
  <si>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</si>
  <si>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</si>
  <si>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</si>
  <si>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</si>
  <si>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</si>
  <si>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</si>
  <si>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</si>
  <si>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</si>
  <si>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</si>
  <si>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</si>
  <si>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</si>
  <si>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</si>
  <si>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</si>
  <si>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</si>
  <si>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</si>
  <si>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</si>
  <si>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</si>
  <si>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</si>
  <si>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</si>
  <si>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</si>
  <si>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</si>
  <si>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</si>
  <si>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</si>
  <si>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</si>
  <si>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</si>
  <si>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</si>
  <si>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</si>
  <si>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</si>
  <si>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</si>
  <si>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</si>
  <si>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</si>
  <si>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</si>
  <si>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</si>
  <si>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</si>
  <si>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</si>
  <si>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</si>
  <si>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</si>
  <si>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</si>
  <si>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</si>
  <si>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</si>
  <si>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</si>
  <si>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</si>
  <si>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</si>
  <si>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</si>
  <si>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</si>
  <si>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</si>
  <si>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</si>
  <si>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</si>
  <si>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</si>
  <si>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</si>
  <si>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</si>
  <si>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</si>
  <si>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</si>
  <si>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</si>
  <si>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</si>
  <si>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</si>
  <si>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</si>
  <si>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</si>
  <si>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</si>
  <si>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</si>
  <si>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</si>
  <si>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</si>
  <si>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</si>
  <si>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</si>
  <si>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</si>
  <si>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</si>
  <si>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</si>
  <si>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</si>
  <si>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</si>
  <si>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</si>
  <si>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</si>
  <si>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</si>
  <si>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</si>
  <si>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</si>
  <si>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</si>
  <si>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</si>
  <si>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</si>
  <si>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</si>
  <si>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</si>
  <si>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</si>
  <si>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</si>
  <si>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</si>
  <si>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</si>
  <si>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</si>
  <si>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</si>
  <si>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</si>
  <si>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</si>
  <si>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</si>
  <si>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</si>
  <si>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</si>
  <si>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</si>
  <si>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</si>
  <si>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</si>
  <si>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</si>
  <si>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</si>
  <si>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</si>
  <si>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</si>
  <si>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</si>
  <si>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</si>
  <si>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</si>
  <si>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</si>
  <si>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</si>
  <si>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</si>
  <si>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</si>
  <si>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</si>
  <si>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</si>
  <si>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</si>
  <si>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</si>
  <si>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</si>
  <si>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</si>
  <si>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</si>
  <si>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</si>
  <si>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</si>
  <si>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</si>
  <si>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</si>
  <si>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</si>
  <si>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</si>
  <si>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</si>
  <si>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</si>
  <si>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</si>
  <si>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</si>
  <si>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</si>
  <si>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</si>
  <si>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</si>
  <si>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</si>
  <si>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</si>
  <si>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</si>
  <si>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</si>
  <si>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</si>
  <si>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</si>
  <si>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</si>
  <si>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</si>
  <si>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</si>
  <si>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</si>
  <si>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</si>
  <si>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</si>
  <si>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</si>
  <si>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</si>
  <si>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</si>
  <si>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</si>
  <si>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</si>
  <si>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</si>
  <si>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</si>
  <si>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</si>
  <si>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</si>
  <si>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</si>
  <si>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</si>
  <si>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</si>
  <si>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</si>
  <si>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</si>
  <si>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</si>
  <si>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</si>
  <si>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</si>
  <si>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</si>
  <si>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</si>
  <si>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</si>
  <si>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</si>
  <si>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</si>
  <si>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</si>
  <si>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</si>
  <si>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</si>
  <si>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</si>
  <si>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</si>
  <si>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</si>
  <si>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</si>
  <si>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</si>
  <si>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</si>
  <si>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</si>
  <si>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</si>
  <si>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</si>
  <si>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</si>
  <si>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</si>
  <si>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</si>
  <si>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</si>
  <si>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</si>
  <si>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</si>
  <si>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</si>
  <si>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</si>
  <si>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</si>
  <si>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</si>
  <si>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</si>
  <si>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</si>
  <si>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</si>
  <si>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</si>
  <si>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</si>
  <si>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</si>
  <si>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</si>
  <si>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</si>
  <si>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</si>
  <si>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</si>
  <si>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</si>
  <si>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</si>
  <si>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</si>
  <si>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</si>
  <si>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</si>
  <si>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</si>
  <si>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</si>
  <si>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</si>
  <si>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</si>
  <si>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</si>
  <si>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</si>
  <si>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</si>
  <si>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</si>
  <si>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</si>
  <si>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</si>
  <si>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</si>
  <si>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</si>
  <si>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</si>
  <si>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</si>
  <si>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</si>
  <si>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</si>
  <si>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</si>
  <si>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</si>
  <si>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</si>
  <si>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</si>
  <si>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</si>
  <si>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</si>
  <si>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</si>
  <si>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</si>
  <si>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</si>
  <si>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</si>
  <si>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</si>
  <si>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</si>
  <si>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</si>
  <si>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</si>
  <si>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</si>
  <si>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</si>
  <si>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</si>
  <si>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</si>
  <si>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</si>
  <si>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</si>
  <si>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</si>
  <si>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</si>
  <si>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</si>
  <si>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</si>
  <si>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</si>
  <si>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</si>
  <si>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</si>
  <si>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</si>
  <si>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</si>
  <si>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</si>
  <si>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</si>
  <si>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</si>
  <si>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</si>
  <si>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</si>
  <si>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</si>
  <si>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</si>
  <si>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</si>
  <si>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</si>
  <si>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</si>
  <si>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</si>
  <si>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</si>
  <si>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</si>
  <si>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</si>
  <si>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</si>
  <si>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</si>
  <si>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</si>
  <si>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</si>
  <si>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</si>
  <si>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</si>
  <si>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</si>
  <si>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</si>
  <si>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</si>
  <si>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</si>
  <si>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</si>
  <si>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</si>
  <si>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</si>
  <si>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</si>
  <si>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</si>
  <si>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</si>
  <si>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</si>
  <si>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</si>
  <si>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</si>
  <si>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</si>
  <si>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</si>
  <si>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</si>
  <si>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</si>
  <si>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</si>
  <si>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</si>
  <si>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</si>
  <si>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</si>
  <si>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</si>
  <si>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</si>
  <si>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</si>
  <si>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</si>
  <si>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</si>
  <si>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</si>
  <si>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</si>
  <si>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</si>
  <si>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</si>
  <si>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</si>
  <si>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</si>
  <si>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</si>
  <si>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</si>
  <si>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</si>
  <si>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</si>
  <si>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</si>
  <si>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</si>
  <si>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</si>
  <si>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</si>
  <si>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</si>
  <si>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</si>
  <si>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</si>
  <si>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</si>
  <si>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</si>
  <si>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</si>
  <si>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</si>
  <si>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</si>
  <si>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</si>
  <si>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</si>
  <si>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</si>
  <si>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</si>
  <si>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</si>
  <si>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</si>
  <si>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</si>
  <si>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</si>
  <si>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</si>
  <si>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</si>
  <si>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</si>
  <si>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</si>
  <si>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</si>
  <si>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</si>
  <si>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</si>
  <si>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</si>
  <si>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</si>
  <si>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</si>
  <si>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</si>
  <si>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</si>
  <si>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</si>
  <si>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</si>
  <si>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</si>
  <si>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</si>
  <si>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</si>
  <si>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</si>
  <si>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</si>
  <si>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</si>
  <si>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</si>
  <si>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</si>
  <si>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</si>
  <si>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</si>
  <si>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</si>
  <si>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</si>
  <si>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</si>
  <si>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</si>
  <si>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</si>
  <si>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</si>
  <si>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</si>
  <si>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</si>
  <si>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</si>
  <si>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</si>
  <si>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</si>
  <si>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</si>
  <si>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</si>
  <si>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</si>
  <si>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</si>
  <si>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</si>
  <si>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</si>
  <si>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</si>
  <si>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</si>
  <si>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</si>
  <si>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</si>
  <si>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</si>
  <si>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</si>
  <si>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</si>
  <si>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</si>
  <si>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</si>
  <si>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</si>
  <si>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</si>
  <si>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</si>
  <si>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</si>
  <si>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</si>
  <si>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</si>
  <si>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</si>
  <si>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</si>
  <si>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</si>
  <si>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</si>
  <si>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</si>
  <si>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</si>
  <si>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</si>
  <si>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</si>
  <si>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</si>
  <si>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</si>
  <si>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</si>
  <si>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</si>
  <si>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</si>
  <si>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</si>
  <si>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</si>
  <si>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</si>
  <si>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</si>
  <si>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</si>
  <si>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</si>
  <si>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</si>
  <si>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</si>
  <si>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</si>
  <si>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</si>
  <si>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</si>
  <si>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</si>
  <si>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</si>
  <si>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</si>
  <si>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</si>
  <si>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</si>
  <si>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</si>
  <si>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</si>
  <si>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</si>
  <si>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</si>
  <si>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</si>
  <si>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</si>
  <si>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</si>
  <si>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</si>
  <si>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</si>
  <si>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</si>
  <si>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</si>
  <si>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</si>
  <si>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</si>
  <si>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</si>
  <si>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</si>
  <si>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</si>
  <si>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</si>
  <si>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</si>
  <si>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</si>
  <si>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</si>
  <si>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</si>
  <si>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</si>
  <si>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</si>
  <si>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</si>
  <si>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</si>
  <si>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</si>
  <si>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</si>
  <si>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</si>
  <si>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</si>
  <si>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</si>
  <si>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</si>
  <si>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</si>
  <si>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</si>
  <si>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</si>
  <si>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</si>
  <si>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</si>
  <si>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</si>
  <si>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</si>
  <si>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</si>
  <si>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</si>
  <si>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</si>
  <si>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</si>
  <si>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</si>
  <si>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</si>
  <si>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</si>
  <si>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</si>
  <si>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</si>
  <si>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</si>
  <si>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</si>
  <si>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</si>
  <si>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</si>
  <si>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</si>
  <si>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</si>
  <si>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</si>
  <si>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</si>
  <si>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</si>
  <si>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</si>
  <si>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</si>
  <si>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</si>
  <si>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</si>
  <si>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</si>
  <si>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</si>
  <si>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</si>
  <si>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</si>
  <si>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</si>
  <si>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</si>
  <si>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</si>
  <si>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</si>
  <si>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</si>
  <si>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</si>
  <si>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</si>
  <si>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</si>
  <si>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</si>
  <si>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</si>
  <si>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</si>
  <si>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</si>
  <si>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</si>
  <si>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</si>
  <si>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</si>
  <si>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</si>
  <si>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</si>
  <si>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</si>
  <si>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</si>
  <si>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</si>
  <si>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</si>
  <si>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</si>
  <si>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</si>
  <si>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</si>
  <si>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</si>
  <si>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</si>
  <si>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</si>
  <si>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</si>
  <si>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</si>
  <si>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</si>
  <si>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</si>
  <si>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</si>
  <si>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</si>
  <si>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</si>
  <si>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</si>
  <si>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</si>
  <si>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</si>
  <si>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</si>
  <si>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</si>
  <si>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</si>
  <si>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</si>
  <si>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</si>
  <si>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</si>
  <si>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</si>
  <si>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</si>
  <si>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</si>
  <si>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</si>
  <si>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</si>
  <si>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</si>
  <si>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</si>
  <si>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</si>
  <si>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</si>
  <si>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</si>
  <si>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</si>
  <si>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</si>
  <si>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</si>
  <si>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</si>
  <si>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</si>
  <si>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</si>
  <si>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</si>
  <si>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</si>
  <si>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</si>
  <si>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</si>
  <si>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</si>
  <si>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</si>
  <si>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</si>
  <si>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</si>
  <si>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</si>
  <si>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</si>
  <si>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</si>
  <si>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</si>
  <si>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</si>
  <si>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</si>
  <si>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</si>
  <si>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</si>
  <si>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</si>
  <si>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</si>
  <si>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</si>
  <si>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</si>
  <si>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</si>
  <si>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</si>
  <si>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</si>
  <si>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</si>
  <si>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</si>
  <si>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</si>
  <si>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</si>
  <si>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</si>
  <si>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</si>
  <si>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</si>
  <si>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</si>
  <si>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</si>
  <si>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</si>
  <si>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</si>
  <si>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</si>
  <si>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</si>
  <si>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</si>
  <si>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</si>
  <si>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</si>
  <si>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</si>
  <si>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</si>
  <si>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</si>
  <si>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</si>
  <si>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</si>
  <si>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</si>
  <si>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</si>
  <si>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</si>
  <si>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</si>
  <si>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</si>
  <si>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</si>
  <si>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</si>
  <si>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</si>
  <si>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</si>
  <si>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</si>
  <si>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</si>
  <si>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</si>
  <si>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</si>
  <si>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</si>
  <si>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</si>
  <si>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</si>
  <si>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</si>
  <si>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</si>
  <si>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</si>
  <si>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</si>
  <si>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</si>
  <si>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</si>
  <si>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</si>
  <si>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</si>
  <si>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</si>
  <si>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</si>
  <si>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</si>
  <si>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</si>
  <si>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</si>
  <si>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</si>
  <si>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</si>
  <si>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</si>
  <si>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</si>
  <si>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</si>
  <si>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</si>
  <si>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</si>
  <si>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</si>
  <si>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</si>
  <si>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</si>
  <si>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</si>
  <si>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</si>
  <si>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</si>
  <si>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</si>
  <si>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</si>
  <si>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</si>
  <si>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</si>
  <si>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</si>
  <si>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</si>
  <si>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</si>
  <si>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</si>
  <si>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</si>
  <si>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</si>
  <si>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</si>
  <si>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</si>
  <si>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</si>
  <si>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</si>
  <si>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</si>
  <si>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</si>
  <si>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</si>
  <si>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</si>
  <si>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</si>
  <si>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</si>
  <si>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</si>
  <si>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</si>
  <si>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</si>
  <si>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</si>
  <si>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</si>
  <si>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</si>
  <si>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</si>
  <si>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</si>
  <si>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</si>
  <si>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</si>
  <si>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</si>
  <si>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</si>
  <si>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</si>
  <si>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</si>
  <si>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</si>
  <si>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</si>
  <si>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</si>
  <si>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</si>
  <si>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</si>
  <si>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</si>
  <si>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</si>
  <si>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</si>
  <si>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</si>
  <si>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</si>
  <si>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</si>
  <si>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</si>
  <si>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</si>
  <si>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</si>
  <si>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</si>
  <si>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</si>
  <si>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</si>
  <si>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</si>
  <si>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</si>
  <si>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</si>
  <si>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</si>
  <si>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</si>
  <si>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</si>
  <si>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</si>
  <si>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</si>
  <si>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</si>
  <si>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</si>
  <si>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</si>
  <si>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</si>
  <si>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</si>
  <si>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</si>
  <si>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</si>
  <si>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</si>
  <si>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</si>
  <si>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</si>
  <si>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</si>
  <si>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</si>
  <si>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</si>
  <si>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</si>
  <si>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</si>
  <si>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</si>
  <si>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</si>
  <si>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</si>
  <si>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</si>
  <si>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</si>
  <si>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</si>
  <si>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</si>
  <si>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</si>
  <si>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</si>
  <si>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</si>
  <si>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</si>
  <si>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</si>
  <si>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</si>
  <si>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</si>
  <si>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</si>
  <si>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</si>
  <si>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</si>
  <si>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</si>
  <si>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</si>
  <si>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</si>
  <si>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</si>
  <si>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</si>
  <si>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</si>
  <si>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</si>
  <si>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</si>
  <si>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</si>
  <si>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</si>
  <si>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</si>
  <si>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</si>
  <si>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</si>
  <si>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</si>
  <si>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</si>
  <si>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</si>
  <si>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</si>
  <si>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</si>
  <si>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</si>
  <si>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</si>
  <si>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</si>
  <si>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</si>
  <si>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</si>
  <si>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</si>
  <si>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</si>
  <si>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</si>
  <si>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</si>
  <si>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</si>
  <si>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</si>
  <si>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</si>
  <si>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</si>
  <si>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</si>
  <si>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</si>
  <si>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</si>
  <si>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</si>
  <si>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</si>
  <si>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</si>
  <si>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</si>
  <si>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</si>
  <si>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</si>
  <si>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</si>
  <si>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</si>
  <si>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</si>
  <si>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</si>
  <si>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</si>
  <si>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</si>
  <si>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</si>
  <si>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</si>
  <si>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</si>
  <si>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</si>
  <si>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</si>
  <si>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</si>
  <si>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</si>
  <si>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</si>
  <si>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</si>
  <si>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</si>
  <si>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</si>
  <si>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</si>
  <si>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</si>
  <si>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</si>
  <si>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</si>
  <si>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</si>
  <si>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</si>
  <si>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</si>
  <si>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</si>
  <si>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</si>
  <si>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</si>
  <si>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</si>
  <si>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</si>
  <si>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</si>
  <si>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</si>
  <si>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</si>
  <si>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</si>
  <si>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</si>
  <si>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</si>
  <si>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</si>
  <si>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</si>
  <si>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</si>
  <si>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</si>
  <si>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</si>
  <si>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</si>
  <si>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</si>
  <si>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</si>
  <si>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</si>
  <si>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</si>
  <si>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</si>
  <si>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</si>
  <si>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</si>
  <si>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</si>
  <si>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</si>
  <si>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</si>
  <si>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</si>
  <si>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</si>
  <si>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</si>
  <si>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</si>
  <si>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</si>
  <si>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</si>
  <si>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</si>
  <si>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</si>
  <si>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</si>
  <si>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</si>
  <si>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</si>
  <si>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</si>
  <si>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</si>
  <si>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</si>
  <si>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</si>
  <si>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</si>
  <si>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</si>
  <si>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</si>
  <si>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</si>
  <si>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</si>
  <si>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</si>
  <si>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</si>
  <si>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</si>
  <si>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</si>
  <si>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</si>
  <si>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</si>
  <si>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</si>
  <si>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</si>
  <si>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</si>
  <si>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</si>
  <si>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</si>
  <si>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</si>
  <si>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</si>
  <si>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</si>
  <si>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</si>
  <si>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</si>
  <si>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</si>
  <si>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</si>
  <si>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</si>
  <si>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</si>
  <si>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</si>
  <si>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</si>
  <si>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</si>
  <si>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</si>
  <si>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</si>
  <si>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</si>
  <si>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</si>
  <si>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</si>
  <si>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</si>
  <si>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</si>
  <si>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</si>
  <si>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</si>
  <si>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</si>
  <si>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</si>
  <si>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</si>
  <si>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</si>
  <si>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</si>
  <si>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</si>
  <si>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</si>
  <si>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</si>
  <si>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</si>
  <si>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</si>
  <si>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</si>
  <si>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</si>
  <si>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</si>
  <si>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</si>
  <si>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</si>
  <si>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</si>
  <si>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</si>
  <si>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</si>
  <si>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</si>
  <si>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</si>
  <si>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</si>
  <si>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</si>
  <si>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</si>
  <si>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</si>
  <si>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</si>
  <si>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</si>
  <si>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</si>
  <si>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</si>
  <si>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</si>
  <si>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</si>
  <si>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</si>
  <si>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</si>
  <si>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</si>
  <si>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</si>
  <si>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</si>
  <si>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</si>
  <si>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</si>
  <si>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</si>
  <si>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</si>
  <si>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</si>
  <si>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</si>
  <si>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</si>
  <si>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</si>
  <si>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</si>
  <si>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</si>
  <si>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</si>
  <si>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</si>
  <si>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</si>
  <si>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</si>
  <si>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</si>
  <si>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</si>
  <si>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</si>
  <si>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</si>
  <si>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</si>
  <si>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</si>
  <si>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</si>
  <si>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</si>
  <si>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</si>
  <si>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</si>
  <si>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</si>
  <si>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</si>
  <si>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</si>
  <si>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</si>
  <si>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</si>
  <si>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</si>
  <si>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</si>
  <si>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</si>
  <si>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</si>
  <si>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</si>
  <si>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</si>
  <si>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</si>
  <si>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</si>
  <si>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</si>
  <si>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</si>
  <si>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</si>
  <si>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</si>
  <si>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</si>
  <si>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</si>
  <si>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</si>
  <si>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</si>
  <si>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</si>
  <si>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</si>
  <si>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</si>
  <si>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</si>
  <si>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</si>
  <si>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</si>
  <si>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</si>
  <si>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</si>
  <si>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</si>
  <si>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</si>
  <si>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</si>
  <si>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</si>
  <si>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</si>
  <si>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</si>
  <si>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</si>
  <si>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</si>
  <si>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</si>
  <si>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</si>
  <si>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</si>
  <si>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</si>
  <si>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</si>
  <si>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</si>
  <si>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</si>
  <si>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</si>
  <si>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</si>
  <si>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</si>
  <si>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</si>
  <si>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</si>
  <si>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</si>
  <si>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</si>
  <si>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</si>
  <si>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</si>
  <si>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</si>
  <si>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</si>
  <si>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</si>
  <si>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</si>
  <si>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</si>
  <si>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</si>
  <si>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</si>
  <si>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</si>
  <si>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</si>
  <si>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</si>
  <si>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</si>
  <si>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</si>
  <si>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</si>
  <si>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</si>
  <si>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</si>
  <si>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</si>
  <si>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</si>
  <si>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</si>
  <si>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</si>
  <si>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</si>
  <si>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</si>
  <si>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</si>
  <si>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</si>
  <si>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</si>
  <si>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</si>
  <si>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</si>
  <si>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</si>
  <si>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</si>
  <si>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</si>
  <si>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</si>
  <si>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</si>
  <si>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</si>
  <si>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</si>
  <si>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</si>
  <si>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</si>
  <si>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</si>
  <si>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</si>
  <si>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</si>
  <si>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</si>
  <si>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</si>
  <si>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</si>
  <si>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</si>
  <si>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</si>
  <si>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</si>
  <si>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</si>
  <si>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</si>
  <si>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</si>
  <si>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</si>
  <si>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</si>
  <si>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</si>
  <si>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</si>
  <si>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</si>
  <si>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</si>
  <si>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</si>
  <si>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</si>
  <si>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</si>
  <si>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</si>
  <si>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</si>
  <si>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</si>
  <si>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</si>
  <si>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</si>
  <si>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</si>
  <si>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</si>
  <si>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</si>
  <si>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</si>
  <si>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</si>
  <si>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</si>
  <si>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</si>
  <si>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</si>
  <si>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</si>
  <si>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</si>
  <si>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</si>
  <si>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</si>
  <si>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</si>
  <si>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</si>
  <si>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</si>
  <si>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</si>
  <si>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</si>
  <si>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</si>
  <si>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</si>
  <si>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</si>
  <si>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</si>
  <si>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</si>
  <si>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</si>
  <si>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</si>
  <si>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</si>
  <si>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</si>
  <si>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</si>
  <si>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</si>
  <si>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</si>
  <si>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</si>
  <si>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</si>
  <si>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</si>
  <si>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</si>
  <si>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</si>
  <si>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</si>
  <si>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</si>
  <si>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</si>
  <si>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</si>
  <si>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</si>
  <si>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</si>
  <si>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</si>
  <si>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</si>
  <si>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</si>
  <si>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</si>
  <si>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</si>
  <si>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</si>
  <si>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</si>
  <si>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</si>
  <si>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</si>
  <si>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</si>
  <si>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</si>
  <si>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</si>
  <si>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</si>
  <si>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</si>
  <si>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</si>
  <si>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</si>
  <si>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</si>
  <si>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</si>
  <si>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</si>
  <si>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</si>
  <si>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</si>
  <si>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</si>
  <si>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</si>
  <si>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</si>
  <si>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</si>
  <si>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</si>
  <si>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</si>
  <si>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</si>
  <si>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</si>
  <si>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</si>
  <si>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</si>
  <si>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</si>
  <si>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</si>
  <si>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</si>
  <si>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</si>
  <si>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</si>
  <si>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</si>
  <si>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</si>
  <si>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</si>
  <si>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</si>
  <si>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</si>
  <si>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</si>
  <si>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</si>
  <si>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</si>
  <si>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</si>
  <si>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</si>
  <si>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</si>
  <si>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</si>
  <si>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</si>
  <si>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</si>
  <si>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</si>
  <si>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</si>
  <si>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</si>
  <si>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</si>
  <si>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</si>
  <si>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</si>
  <si>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</si>
  <si>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</si>
  <si>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</si>
  <si>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</si>
  <si>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</si>
  <si>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</si>
  <si>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</si>
  <si>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</si>
  <si>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</si>
  <si>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</si>
  <si>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</si>
  <si>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</si>
  <si>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</si>
  <si>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</si>
  <si>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</si>
  <si>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</si>
  <si>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</si>
  <si>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</si>
  <si>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</si>
  <si>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</si>
  <si>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</si>
  <si>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</si>
  <si>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</si>
  <si>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</si>
  <si>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</si>
  <si>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</si>
  <si>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</si>
  <si>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</si>
  <si>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</si>
  <si>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</si>
  <si>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</si>
  <si>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</si>
  <si>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</si>
  <si>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</si>
  <si>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</si>
  <si>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</si>
  <si>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</si>
  <si>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</si>
  <si>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</si>
  <si>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</si>
  <si>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</si>
  <si>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</si>
  <si>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</si>
  <si>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</si>
  <si>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</si>
  <si>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</si>
  <si>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</si>
  <si>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</si>
  <si>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</si>
  <si>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</si>
  <si>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</si>
  <si>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</si>
  <si>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</si>
  <si>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</si>
  <si>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</si>
  <si>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</si>
  <si>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</si>
  <si>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</si>
  <si>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</si>
  <si>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</si>
  <si>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</si>
  <si>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</si>
  <si>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</si>
  <si>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</si>
  <si>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</si>
  <si>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</si>
  <si>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</si>
  <si>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</si>
  <si>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</si>
  <si>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</si>
  <si>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</si>
  <si>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</si>
  <si>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</si>
  <si>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</si>
  <si>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</si>
  <si>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</si>
  <si>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</si>
  <si>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</si>
  <si>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</si>
  <si>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</si>
  <si>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</si>
  <si>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</si>
  <si>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</si>
  <si>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</si>
  <si>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</si>
  <si>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</si>
  <si>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</si>
  <si>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</si>
  <si>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</si>
  <si>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</si>
  <si>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</si>
  <si>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</si>
  <si>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</si>
  <si>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</si>
  <si>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</si>
  <si>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</si>
  <si>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</si>
  <si>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</si>
  <si>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</si>
  <si>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</si>
  <si>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</si>
  <si>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</si>
  <si>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</si>
  <si>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</si>
  <si>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</si>
  <si>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</si>
  <si>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</si>
  <si>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</si>
  <si>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</si>
  <si>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</si>
  <si>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</si>
  <si>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</si>
  <si>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</si>
  <si>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</si>
  <si>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</si>
  <si>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</si>
  <si>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</si>
  <si>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</si>
  <si>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</si>
  <si>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</si>
  <si>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</si>
  <si>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</si>
  <si>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</si>
  <si>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</si>
  <si>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</si>
  <si>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</si>
  <si>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</si>
  <si>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</si>
  <si>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</si>
  <si>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</si>
  <si>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</si>
  <si>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</si>
  <si>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</si>
  <si>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</si>
  <si>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</si>
  <si>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</si>
  <si>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</si>
  <si>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</si>
  <si>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</si>
  <si>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</si>
  <si>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</si>
  <si>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</si>
  <si>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</si>
  <si>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</si>
  <si>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</si>
  <si>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</si>
  <si>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</si>
  <si>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</si>
  <si>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</si>
  <si>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</si>
  <si>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</si>
  <si>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</si>
  <si>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</si>
  <si>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</si>
  <si>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</si>
  <si>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</si>
  <si>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</si>
  <si>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</si>
  <si>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</si>
  <si>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</si>
  <si>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</si>
  <si>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</si>
  <si>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</si>
  <si>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</si>
  <si>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</si>
  <si>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</si>
  <si>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</si>
  <si>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</si>
  <si>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</si>
  <si>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</si>
  <si>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</si>
  <si>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</si>
  <si>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</si>
  <si>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</si>
  <si>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</si>
  <si>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</si>
  <si>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</si>
  <si>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</si>
  <si>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</si>
  <si>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</si>
  <si>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</si>
  <si>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</si>
  <si>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</si>
  <si>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</si>
  <si>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</si>
  <si>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</si>
  <si>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</si>
  <si>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</si>
  <si>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</si>
  <si>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</si>
  <si>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</si>
  <si>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</si>
  <si>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</si>
  <si>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</si>
  <si>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</si>
  <si>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</si>
  <si>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</si>
  <si>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</si>
  <si>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</si>
  <si>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</si>
  <si>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</si>
  <si>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</si>
  <si>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</si>
  <si>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</si>
  <si>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</si>
  <si>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</si>
  <si>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</si>
  <si>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</si>
  <si>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</si>
  <si>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</si>
  <si>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</si>
  <si>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</si>
  <si>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</si>
  <si>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</si>
  <si>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</si>
  <si>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</si>
  <si>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</si>
  <si>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</si>
  <si>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</si>
  <si>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</si>
  <si>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</si>
  <si>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</si>
  <si>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</si>
  <si>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</si>
  <si>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</si>
  <si>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</si>
  <si>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</si>
  <si>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</si>
  <si>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</si>
  <si>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</si>
  <si>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</si>
  <si>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</si>
  <si>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</si>
  <si>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</si>
  <si>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</si>
  <si>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</si>
  <si>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</si>
  <si>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</si>
  <si>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</si>
  <si>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</si>
  <si>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</si>
  <si>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</si>
  <si>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</si>
  <si>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</si>
  <si>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</si>
  <si>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</si>
  <si>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</si>
  <si>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</si>
  <si>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</si>
  <si>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</si>
  <si>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</si>
  <si>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</si>
  <si>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</si>
  <si>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</si>
  <si>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</si>
  <si>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</si>
  <si>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</si>
  <si>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</si>
  <si>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</si>
  <si>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</si>
  <si>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</si>
  <si>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</si>
  <si>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</si>
  <si>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</si>
  <si>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</si>
  <si>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</si>
  <si>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</si>
  <si>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</si>
  <si>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</si>
  <si>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</si>
  <si>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</si>
  <si>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</si>
  <si>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</si>
  <si>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</si>
  <si>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</si>
  <si>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</si>
  <si>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</si>
  <si>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</si>
  <si>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</si>
  <si>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</si>
  <si>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</si>
  <si>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</si>
  <si>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</si>
  <si>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</si>
  <si>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</si>
  <si>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</si>
  <si>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</si>
  <si>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</si>
  <si>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</si>
  <si>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</si>
  <si>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</si>
  <si>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</si>
  <si>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</si>
  <si>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</si>
  <si>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</si>
  <si>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</si>
  <si>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</si>
  <si>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</si>
  <si>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</si>
  <si>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</si>
  <si>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</si>
  <si>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</si>
  <si>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</si>
  <si>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</si>
  <si>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</si>
  <si>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</si>
  <si>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</si>
  <si>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</si>
  <si>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</si>
  <si>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</si>
  <si>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</si>
  <si>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</si>
  <si>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</si>
  <si>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</si>
  <si>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</si>
  <si>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</si>
  <si>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</si>
  <si>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</si>
  <si>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</si>
  <si>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</si>
  <si>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</si>
  <si>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</si>
  <si>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</si>
  <si>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</si>
  <si>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</si>
  <si>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</si>
  <si>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</si>
  <si>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</si>
  <si>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</si>
  <si>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</si>
  <si>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</si>
  <si>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</si>
  <si>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</si>
  <si>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</si>
  <si>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</si>
  <si>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</si>
  <si>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</si>
  <si>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</si>
  <si>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</si>
  <si>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</si>
  <si>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</si>
  <si>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</si>
  <si>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</si>
  <si>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</si>
  <si>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</si>
  <si>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</si>
  <si>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</si>
  <si>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</si>
  <si>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</si>
  <si>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</si>
  <si>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</si>
  <si>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</si>
  <si>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</si>
  <si>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</si>
  <si>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</si>
  <si>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</si>
  <si>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</si>
  <si>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</si>
  <si>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</si>
  <si>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</si>
  <si>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</si>
  <si>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</si>
  <si>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</si>
  <si>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</si>
  <si>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</si>
  <si>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</si>
  <si>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</si>
  <si>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</si>
  <si>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</si>
  <si>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</si>
  <si>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</si>
  <si>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</si>
  <si>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</si>
  <si>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</si>
  <si>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</si>
  <si>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</si>
  <si>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</si>
  <si>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</si>
  <si>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</si>
  <si>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</si>
  <si>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</si>
  <si>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</si>
  <si>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</si>
  <si>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</si>
  <si>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</si>
  <si>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</si>
  <si>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</si>
  <si>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</si>
  <si>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</si>
  <si>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</si>
  <si>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</si>
  <si>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</si>
  <si>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</si>
  <si>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</si>
  <si>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</si>
  <si>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</si>
  <si>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</si>
  <si>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</si>
  <si>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</si>
  <si>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</si>
  <si>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</si>
  <si>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</si>
  <si>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</si>
  <si>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</si>
  <si>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</si>
  <si>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</si>
  <si>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</si>
  <si>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</si>
  <si>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</si>
  <si>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</si>
  <si>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</si>
  <si>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</si>
  <si>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</si>
  <si>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</si>
  <si>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</si>
  <si>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</si>
  <si>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</si>
  <si>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</si>
  <si>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</si>
  <si>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</si>
  <si>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</si>
  <si>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</si>
  <si>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</si>
  <si>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</si>
  <si>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</si>
  <si>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</si>
  <si>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</si>
  <si>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</si>
  <si>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</si>
  <si>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</si>
  <si>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</si>
  <si>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</si>
  <si>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</si>
  <si>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</si>
  <si>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</si>
  <si>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</si>
  <si>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</si>
  <si>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</si>
  <si>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</si>
  <si>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</si>
  <si>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</si>
  <si>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</si>
  <si>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</si>
  <si>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</si>
  <si>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</si>
  <si>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</si>
  <si>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</si>
  <si>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</si>
  <si>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</si>
  <si>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</si>
  <si>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</si>
  <si>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</si>
  <si>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</si>
  <si>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</si>
  <si>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</si>
  <si>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</si>
  <si>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</si>
  <si>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</si>
  <si>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</si>
  <si>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</si>
  <si>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</si>
  <si>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</si>
  <si>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</si>
  <si>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</si>
  <si>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</si>
  <si>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</si>
  <si>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</si>
  <si>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</si>
  <si>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</si>
  <si>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</si>
  <si>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</si>
  <si>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</si>
  <si>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</si>
  <si>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</si>
  <si>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</si>
  <si>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</si>
  <si>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</si>
  <si>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</si>
  <si>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</si>
  <si>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</si>
  <si>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</si>
  <si>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</si>
  <si>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</si>
  <si>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</si>
  <si>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</si>
  <si>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</si>
  <si>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</si>
  <si>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</si>
  <si>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</si>
  <si>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</si>
  <si>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</si>
  <si>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</si>
  <si>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</si>
  <si>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</si>
  <si>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</si>
  <si>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</si>
  <si>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</si>
  <si>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</si>
  <si>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</si>
  <si>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</si>
  <si>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</si>
  <si>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</si>
  <si>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</si>
  <si>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</si>
  <si>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</si>
  <si>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</si>
  <si>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</si>
  <si>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</si>
  <si>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</si>
  <si>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</si>
  <si>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</si>
  <si>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</si>
  <si>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</si>
  <si>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</si>
  <si>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</si>
  <si>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</si>
  <si>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</si>
  <si>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</si>
  <si>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</si>
  <si>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</si>
  <si>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</si>
  <si>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</si>
  <si>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</si>
  <si>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</si>
  <si>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</si>
  <si>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</si>
  <si>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</si>
  <si>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</si>
  <si>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</si>
  <si>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</si>
  <si>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</si>
  <si>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</si>
  <si>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</si>
  <si>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</si>
  <si>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</si>
  <si>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</si>
  <si>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</si>
  <si>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</si>
  <si>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</si>
  <si>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</si>
  <si>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</si>
  <si>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</si>
  <si>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</si>
  <si>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</si>
  <si>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</si>
  <si>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</si>
  <si>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</si>
  <si>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</si>
  <si>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</si>
  <si>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</si>
  <si>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</si>
  <si>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</si>
  <si>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</si>
  <si>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</si>
  <si>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</si>
  <si>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</si>
  <si>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</si>
  <si>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</si>
  <si>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</si>
  <si>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</si>
  <si>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</si>
  <si>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</si>
  <si>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</si>
  <si>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</si>
  <si>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</si>
  <si>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</si>
  <si>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</si>
  <si>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</si>
  <si>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</si>
  <si>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</si>
  <si>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</si>
  <si>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</si>
  <si>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</si>
  <si>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</si>
  <si>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</si>
  <si>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</si>
  <si>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</si>
  <si>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</si>
  <si>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</si>
  <si>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</si>
  <si>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</si>
  <si>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</si>
  <si>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</si>
  <si>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</si>
  <si>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</si>
  <si>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</si>
  <si>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</si>
  <si>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</si>
  <si>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</si>
  <si>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</si>
  <si>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</si>
  <si>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</si>
  <si>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</si>
  <si>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</si>
  <si>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</si>
  <si>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</si>
  <si>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</si>
  <si>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</si>
  <si>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</si>
  <si>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</si>
  <si>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</si>
  <si>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</si>
  <si>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</si>
  <si>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</si>
  <si>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</si>
  <si>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</si>
  <si>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</si>
  <si>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</si>
  <si>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</si>
  <si>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</si>
  <si>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</si>
  <si>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</si>
  <si>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</si>
  <si>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</si>
  <si>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</si>
  <si>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</si>
  <si>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</si>
  <si>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</si>
  <si>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</si>
  <si>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</si>
  <si>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</si>
  <si>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</si>
  <si>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</si>
  <si>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</si>
  <si>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</si>
  <si>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</si>
  <si>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</si>
  <si>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</si>
  <si>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</si>
  <si>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</si>
  <si>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</si>
  <si>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</si>
  <si>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</si>
  <si>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</si>
  <si>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</si>
  <si>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</si>
  <si>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</si>
  <si>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</si>
  <si>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</si>
  <si>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</si>
  <si>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</si>
  <si>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</si>
  <si>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</si>
  <si>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</si>
  <si>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</si>
  <si>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</si>
  <si>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</si>
  <si>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</si>
  <si>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</si>
  <si>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</si>
  <si>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</si>
  <si>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</si>
  <si>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</si>
  <si>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</si>
  <si>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</si>
  <si>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</si>
  <si>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</si>
  <si>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</si>
  <si>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</si>
  <si>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</si>
  <si>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</si>
  <si>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</si>
  <si>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</si>
  <si>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</si>
  <si>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</si>
  <si>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</si>
  <si>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</si>
  <si>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</si>
  <si>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</si>
  <si>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</si>
  <si>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</si>
  <si>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</si>
  <si>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</si>
  <si>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</si>
  <si>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</si>
  <si>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</si>
  <si>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</si>
  <si>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</si>
  <si>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</si>
  <si>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</si>
  <si>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</si>
  <si>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</si>
  <si>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</si>
  <si>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</si>
  <si>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</si>
  <si>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</si>
  <si>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</si>
  <si>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</si>
  <si>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</si>
  <si>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</si>
  <si>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</si>
  <si>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</si>
  <si>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</si>
  <si>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</si>
  <si>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</si>
  <si>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</si>
  <si>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</si>
  <si>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</si>
  <si>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</si>
  <si>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</si>
  <si>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</si>
  <si>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</si>
  <si>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</si>
  <si>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</si>
  <si>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</si>
  <si>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</si>
  <si>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</si>
  <si>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</si>
  <si>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</si>
  <si>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</si>
  <si>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</si>
  <si>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</si>
  <si>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</si>
  <si>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</si>
  <si>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</si>
  <si>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</si>
  <si>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</si>
  <si>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</si>
  <si>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</si>
  <si>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</si>
  <si>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</si>
  <si>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</si>
  <si>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</si>
  <si>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</si>
  <si>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</si>
  <si>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</si>
  <si>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</si>
  <si>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</si>
  <si>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</si>
  <si>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</si>
  <si>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</si>
  <si>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</si>
  <si>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</si>
  <si>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</si>
  <si>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</si>
  <si>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</si>
  <si>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</si>
  <si>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</si>
  <si>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</si>
  <si>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</si>
  <si>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</si>
  <si>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</si>
  <si>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</si>
  <si>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</si>
  <si>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</si>
  <si>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</si>
  <si>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</si>
  <si>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</si>
  <si>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</si>
  <si>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</si>
  <si>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</si>
  <si>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</si>
  <si>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</si>
  <si>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</si>
  <si>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</si>
  <si>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</si>
  <si>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</si>
  <si>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</si>
  <si>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</si>
  <si>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</si>
  <si>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</si>
  <si>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</si>
  <si>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</si>
  <si>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</si>
  <si>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</si>
  <si>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</si>
  <si>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</si>
  <si>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</si>
  <si>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</si>
  <si>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</si>
  <si>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</si>
  <si>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</si>
  <si>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</si>
  <si>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</si>
  <si>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</si>
  <si>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</si>
  <si>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</si>
  <si>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</si>
  <si>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</si>
  <si>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</si>
  <si>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</si>
  <si>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</si>
  <si>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</si>
  <si>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</si>
  <si>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</si>
  <si>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</si>
  <si>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</si>
  <si>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</si>
  <si>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</si>
  <si>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</si>
  <si>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</si>
  <si>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</si>
  <si>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</si>
  <si>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</si>
  <si>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</si>
  <si>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</si>
  <si>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</si>
  <si>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</si>
  <si>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</si>
  <si>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</si>
  <si>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</si>
  <si>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</si>
  <si>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</si>
  <si>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</si>
  <si>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</si>
  <si>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</si>
  <si>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</si>
  <si>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</si>
  <si>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</si>
  <si>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</si>
  <si>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</si>
  <si>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</si>
  <si>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</si>
  <si>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</si>
  <si>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</si>
  <si>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</si>
  <si>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</si>
  <si>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</si>
  <si>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</si>
  <si>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</si>
  <si>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</si>
  <si>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</si>
  <si>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</si>
  <si>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</si>
  <si>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</si>
  <si>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</si>
  <si>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</si>
  <si>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</si>
  <si>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</si>
  <si>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</si>
  <si>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</si>
  <si>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</si>
  <si>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</si>
  <si>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</si>
  <si>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</si>
  <si>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</si>
  <si>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</si>
  <si>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</si>
  <si>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</si>
  <si>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</si>
  <si>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</si>
  <si>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</si>
  <si>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</si>
  <si>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</si>
  <si>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</si>
  <si>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</si>
  <si>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</si>
  <si>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</si>
  <si>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</si>
  <si>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</si>
  <si>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</si>
  <si>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</si>
  <si>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</si>
  <si>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</si>
  <si>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</si>
  <si>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</si>
  <si>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</si>
  <si>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</si>
  <si>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</si>
  <si>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</si>
  <si>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</si>
  <si>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</si>
  <si>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</si>
  <si>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</si>
  <si>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</si>
  <si>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</si>
  <si>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</si>
  <si>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</si>
  <si>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</si>
  <si>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</si>
  <si>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</si>
  <si>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</si>
  <si>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</si>
  <si>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</si>
  <si>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</si>
  <si>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</si>
  <si>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</si>
  <si>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</si>
  <si>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</si>
  <si>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</si>
  <si>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</si>
  <si>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</si>
  <si>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</si>
  <si>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</si>
  <si>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</si>
  <si>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</si>
  <si>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</si>
  <si>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</si>
  <si>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</si>
  <si>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</si>
  <si>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</si>
  <si>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</si>
  <si>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</si>
  <si>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</si>
  <si>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</si>
  <si>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</si>
  <si>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</si>
  <si>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</si>
  <si>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</si>
  <si>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</si>
  <si>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</si>
  <si>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</si>
  <si>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</si>
  <si>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</si>
  <si>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</si>
  <si>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</si>
  <si>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</si>
  <si>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</si>
  <si>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</si>
  <si>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</si>
  <si>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</si>
  <si>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</si>
  <si>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</si>
  <si>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</si>
  <si>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</si>
  <si>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</si>
  <si>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</si>
  <si>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</si>
  <si>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</si>
  <si>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</si>
  <si>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</si>
  <si>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</si>
  <si>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</si>
  <si>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</si>
  <si>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</si>
  <si>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</si>
  <si>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</si>
  <si>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</si>
  <si>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</si>
  <si>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</si>
  <si>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</si>
  <si>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</si>
  <si>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</si>
  <si>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</si>
  <si>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</si>
  <si>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</si>
  <si>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</si>
  <si>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</si>
  <si>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</si>
  <si>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</si>
  <si>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</si>
  <si>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</si>
  <si>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</si>
  <si>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</si>
  <si>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</si>
  <si>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</si>
  <si>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</si>
  <si>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</si>
  <si>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</si>
  <si>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</si>
  <si>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</si>
  <si>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</si>
  <si>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</si>
  <si>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</si>
  <si>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</si>
  <si>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</si>
  <si>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</si>
  <si>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</si>
  <si>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</si>
  <si>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</si>
  <si>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</si>
  <si>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</si>
  <si>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</si>
  <si>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</si>
  <si>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</si>
  <si>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</si>
  <si>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</si>
  <si>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</si>
  <si>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</si>
  <si>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</si>
  <si>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</si>
  <si>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</si>
  <si>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</si>
  <si>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</si>
  <si>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</si>
  <si>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</si>
  <si>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</si>
  <si>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</si>
  <si>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</si>
  <si>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</si>
  <si>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</si>
  <si>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</si>
  <si>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</si>
  <si>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</si>
  <si>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</si>
  <si>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</si>
  <si>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</si>
  <si>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</si>
  <si>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</si>
  <si>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</si>
  <si>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</si>
  <si>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</si>
  <si>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</si>
  <si>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</si>
  <si>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</si>
  <si>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</si>
  <si>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</si>
  <si>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</si>
  <si>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</si>
  <si>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</si>
  <si>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</si>
  <si>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</si>
  <si>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</si>
  <si>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</si>
  <si>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</si>
  <si>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</si>
  <si>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</si>
  <si>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</si>
  <si>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</si>
  <si>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</si>
  <si>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</si>
  <si>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</si>
  <si>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</si>
  <si>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</si>
  <si>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</si>
  <si>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</si>
  <si>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</si>
  <si>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</si>
  <si>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</si>
  <si>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</si>
  <si>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</si>
  <si>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</si>
  <si>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</si>
  <si>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</si>
  <si>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</si>
  <si>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</si>
  <si>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</si>
  <si>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</si>
  <si>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</si>
  <si>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</si>
  <si>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</si>
  <si>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</si>
  <si>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</si>
  <si>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</si>
  <si>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</si>
  <si>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</si>
  <si>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</si>
  <si>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</si>
  <si>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</si>
  <si>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</si>
  <si>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</si>
  <si>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</si>
  <si>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</si>
  <si>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</si>
  <si>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</si>
  <si>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</si>
  <si>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</si>
  <si>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</si>
  <si>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</si>
  <si>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</si>
  <si>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</si>
  <si>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</si>
  <si>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</si>
  <si>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</si>
  <si>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</si>
  <si>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</si>
  <si>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</si>
  <si>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</si>
  <si>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</si>
  <si>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</si>
  <si>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</si>
  <si>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</si>
  <si>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</si>
  <si>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</si>
  <si>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</si>
  <si>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</si>
  <si>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</si>
  <si>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</si>
  <si>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</si>
  <si>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</si>
  <si>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</si>
  <si>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</si>
  <si>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</si>
  <si>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</si>
  <si>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</si>
  <si>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</si>
  <si>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</si>
  <si>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</si>
  <si>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</si>
  <si>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</si>
  <si>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</si>
  <si>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</si>
  <si>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</si>
  <si>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</si>
  <si>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</si>
  <si>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</si>
  <si>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</si>
  <si>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</si>
  <si>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</si>
  <si>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</si>
  <si>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</si>
  <si>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</si>
  <si>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</si>
  <si>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</si>
  <si>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</si>
  <si>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</si>
  <si>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</si>
  <si>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</si>
  <si>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</si>
  <si>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</si>
  <si>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</si>
  <si>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</si>
  <si>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</si>
  <si>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</si>
  <si>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</si>
  <si>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</si>
  <si>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</si>
  <si>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</si>
  <si>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</si>
  <si>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</si>
  <si>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</si>
  <si>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</si>
  <si>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</si>
  <si>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</si>
  <si>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</si>
  <si>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</si>
  <si>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</si>
  <si>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</si>
  <si>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</si>
  <si>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</si>
  <si>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</si>
  <si>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</si>
  <si>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</si>
  <si>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</si>
  <si>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</si>
  <si>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</si>
  <si>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</si>
  <si>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</si>
  <si>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</si>
  <si>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</si>
  <si>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</si>
  <si>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</si>
  <si>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</si>
  <si>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</si>
  <si>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</si>
  <si>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</si>
  <si>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</si>
  <si>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</si>
  <si>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</si>
  <si>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</si>
  <si>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</si>
  <si>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</si>
  <si>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</si>
  <si>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</si>
  <si>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</si>
  <si>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</si>
  <si>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</si>
  <si>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</si>
  <si>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</si>
  <si>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</si>
  <si>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</si>
  <si>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</si>
  <si>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</si>
  <si>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</si>
  <si>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</si>
  <si>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</si>
  <si>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</si>
  <si>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</si>
  <si>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</si>
  <si>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</si>
  <si>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</si>
  <si>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</si>
  <si>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</si>
  <si>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</si>
  <si>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</si>
  <si>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</si>
  <si>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</si>
  <si>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</si>
  <si>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</si>
  <si>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</si>
  <si>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</si>
  <si>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</si>
  <si>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</si>
  <si>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</si>
  <si>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</si>
  <si>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</si>
  <si>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</si>
  <si>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</si>
  <si>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</si>
  <si>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</si>
  <si>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</si>
  <si>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</si>
  <si>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</si>
  <si>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</si>
  <si>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</si>
  <si>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</si>
  <si>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</si>
  <si>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</si>
  <si>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</si>
  <si>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</si>
  <si>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</si>
  <si>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</si>
  <si>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</si>
  <si>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</si>
  <si>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</si>
  <si>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</si>
  <si>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</si>
  <si>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</si>
  <si>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</si>
  <si>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</si>
  <si>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</si>
  <si>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</si>
  <si>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</si>
  <si>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</si>
  <si>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</si>
  <si>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</si>
  <si>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</si>
  <si>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</si>
  <si>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</si>
  <si>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</si>
  <si>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</si>
  <si>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</si>
  <si>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</si>
  <si>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</si>
  <si>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</si>
  <si>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</si>
  <si>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</si>
  <si>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</si>
  <si>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</si>
  <si>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</si>
  <si>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</si>
  <si>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</si>
  <si>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</si>
  <si>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</si>
  <si>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</si>
  <si>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</si>
  <si>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</si>
  <si>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</si>
  <si>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</si>
  <si>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</si>
  <si>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</si>
  <si>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</si>
  <si>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</si>
  <si>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</si>
  <si>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</si>
  <si>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</si>
  <si>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</si>
  <si>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</si>
  <si>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</si>
  <si>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</si>
  <si>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</si>
  <si>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</si>
  <si>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</si>
  <si>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</si>
  <si>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</si>
  <si>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</si>
  <si>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</si>
  <si>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</si>
  <si>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</si>
  <si>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</si>
  <si>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</si>
  <si>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</si>
  <si>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</si>
  <si>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</si>
  <si>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</si>
  <si>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</si>
  <si>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</si>
  <si>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</si>
  <si>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</si>
  <si>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</si>
  <si>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</si>
  <si>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</si>
  <si>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</si>
  <si>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</si>
  <si>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</si>
  <si>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</si>
  <si>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</si>
  <si>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</si>
  <si>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</si>
  <si>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</si>
  <si>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</si>
  <si>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</si>
  <si>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</si>
  <si>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</si>
  <si>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</si>
  <si>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</si>
  <si>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</si>
  <si>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</si>
  <si>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</si>
  <si>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</si>
  <si>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</si>
  <si>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</si>
  <si>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</si>
  <si>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</si>
  <si>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</si>
  <si>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</si>
  <si>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</si>
  <si>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</si>
  <si>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</si>
  <si>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</si>
  <si>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</si>
  <si>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</si>
  <si>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</si>
  <si>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</si>
  <si>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</si>
  <si>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</si>
  <si>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</si>
  <si>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</si>
  <si>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</si>
  <si>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</si>
  <si>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</si>
  <si>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</si>
  <si>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</si>
  <si>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</si>
  <si>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</si>
  <si>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</si>
  <si>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</si>
  <si>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</si>
  <si>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</si>
  <si>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</si>
  <si>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</si>
  <si>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</si>
  <si>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</si>
  <si>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</si>
  <si>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</si>
  <si>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</si>
  <si>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</si>
  <si>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</si>
  <si>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</si>
  <si>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</si>
  <si>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</si>
  <si>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</si>
  <si>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</si>
  <si>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</si>
  <si>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</si>
  <si>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</si>
  <si>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</si>
  <si>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</si>
  <si>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</si>
  <si>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</si>
  <si>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</si>
  <si>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</si>
  <si>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</si>
  <si>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</si>
  <si>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</si>
  <si>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</si>
  <si>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</si>
  <si>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</si>
  <si>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</si>
  <si>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</si>
  <si>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</si>
  <si>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</si>
  <si>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</si>
  <si>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</si>
  <si>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</si>
  <si>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</si>
  <si>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</si>
  <si>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</si>
  <si>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</si>
  <si>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</si>
  <si>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</si>
  <si>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</si>
  <si>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</si>
  <si>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</si>
  <si>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</si>
  <si>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</si>
  <si>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</si>
  <si>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</si>
  <si>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</si>
  <si>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</si>
  <si>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</si>
  <si>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</si>
  <si>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</si>
  <si>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</si>
  <si>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</si>
  <si>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</si>
  <si>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</si>
  <si>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</si>
  <si>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</si>
  <si>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</si>
  <si>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</si>
  <si>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</si>
  <si>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</si>
  <si>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</si>
  <si>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</si>
  <si>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</si>
  <si>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</si>
  <si>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</si>
  <si>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</si>
  <si>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</si>
  <si>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</si>
  <si>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</si>
  <si>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</si>
  <si>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</si>
  <si>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</si>
  <si>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</si>
  <si>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</si>
  <si>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</si>
  <si>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</si>
  <si>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</si>
  <si>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</si>
  <si>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</si>
  <si>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</si>
  <si>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</si>
  <si>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</si>
  <si>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</si>
  <si>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</si>
  <si>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</si>
  <si>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</si>
  <si>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</si>
  <si>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</si>
  <si>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</si>
  <si>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</si>
  <si>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</si>
  <si>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</si>
  <si>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</si>
  <si>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</si>
  <si>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</si>
  <si>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</si>
  <si>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</si>
  <si>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</si>
  <si>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</si>
  <si>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</si>
  <si>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</si>
  <si>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</si>
  <si>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</si>
  <si>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</si>
  <si>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</si>
  <si>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</si>
  <si>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</si>
  <si>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</si>
  <si>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</si>
  <si>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</si>
  <si>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</si>
  <si>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</si>
  <si>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</si>
  <si>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</si>
  <si>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</si>
  <si>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</si>
  <si>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</si>
  <si>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</si>
  <si>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</si>
  <si>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</si>
  <si>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</si>
  <si>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</si>
  <si>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</si>
  <si>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</si>
  <si>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</si>
  <si>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</si>
  <si>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</si>
  <si>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</si>
  <si>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</si>
  <si>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</si>
  <si>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</si>
  <si>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</si>
  <si>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</si>
  <si>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</si>
  <si>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</si>
  <si>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</si>
  <si>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</si>
  <si>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</si>
  <si>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</si>
  <si>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</si>
  <si>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</si>
  <si>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</si>
  <si>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</si>
  <si>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</si>
  <si>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</si>
  <si>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</si>
  <si>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</si>
  <si>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</si>
  <si>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</si>
  <si>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</si>
  <si>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</si>
  <si>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</si>
  <si>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</si>
  <si>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</si>
  <si>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</si>
  <si>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</si>
  <si>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</si>
  <si>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</si>
  <si>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</si>
  <si>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</si>
  <si>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</si>
  <si>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</si>
  <si>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</si>
  <si>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</si>
  <si>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</si>
  <si>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</si>
  <si>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</si>
  <si>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</si>
  <si>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</si>
  <si>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</si>
  <si>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</si>
  <si>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</si>
  <si>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</si>
  <si>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</si>
  <si>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</si>
  <si>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</si>
  <si>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</si>
  <si>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</si>
  <si>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</si>
  <si>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</si>
  <si>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</si>
  <si>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</si>
  <si>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</si>
  <si>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</si>
  <si>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</si>
  <si>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</si>
  <si>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</si>
  <si>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</si>
  <si>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</si>
  <si>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</si>
  <si>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</si>
  <si>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</si>
  <si>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</si>
  <si>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</si>
  <si>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</si>
  <si>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</si>
  <si>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</si>
  <si>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</si>
  <si>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</si>
  <si>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</si>
  <si>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</si>
  <si>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</si>
  <si>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</si>
  <si>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</si>
  <si>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</si>
  <si>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</si>
  <si>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</si>
  <si>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</si>
  <si>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</si>
  <si>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</si>
  <si>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</si>
  <si>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</si>
  <si>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</si>
  <si>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</si>
  <si>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</si>
  <si>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</si>
  <si>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</si>
  <si>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</si>
  <si>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</si>
  <si>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</si>
  <si>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</si>
  <si>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</si>
  <si>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</si>
  <si>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</si>
  <si>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</si>
  <si>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</si>
  <si>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</si>
  <si>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</si>
  <si>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</si>
  <si>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</si>
  <si>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</si>
  <si>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</si>
  <si>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</si>
  <si>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</si>
  <si>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</si>
  <si>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</si>
  <si>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</si>
  <si>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</si>
  <si>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</si>
  <si>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</si>
  <si>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</si>
  <si>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</si>
  <si>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</si>
  <si>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</si>
  <si>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</si>
  <si>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</si>
  <si>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</si>
  <si>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</si>
  <si>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</si>
  <si>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</si>
  <si>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</si>
  <si>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</si>
  <si>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</si>
  <si>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</si>
  <si>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</si>
  <si>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</si>
  <si>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</si>
  <si>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</si>
  <si>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</si>
  <si>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</si>
  <si>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</si>
  <si>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</si>
  <si>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</si>
  <si>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</si>
  <si>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</si>
  <si>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</si>
  <si>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</si>
  <si>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</si>
  <si>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</si>
  <si>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</si>
  <si>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</si>
  <si>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</si>
  <si>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</si>
  <si>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</si>
  <si>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</si>
  <si>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</si>
  <si>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</si>
  <si>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</si>
  <si>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</si>
  <si>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</si>
  <si>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</si>
  <si>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</si>
  <si>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</si>
  <si>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</si>
  <si>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</si>
  <si>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</si>
  <si>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</si>
  <si>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</si>
  <si>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</si>
  <si>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</si>
  <si>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</si>
  <si>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</si>
  <si>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</si>
  <si>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</si>
  <si>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</si>
  <si>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</si>
  <si>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</si>
  <si>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</si>
  <si>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</si>
  <si>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</si>
  <si>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</si>
  <si>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</si>
  <si>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</si>
  <si>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</si>
  <si>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</si>
  <si>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</si>
  <si>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</si>
  <si>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</si>
  <si>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</si>
  <si>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</si>
  <si>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</si>
  <si>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</si>
  <si>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</si>
  <si>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</si>
  <si>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</si>
  <si>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</si>
  <si>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</si>
  <si>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</si>
  <si>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</si>
  <si>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</si>
  <si>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</si>
  <si>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</si>
  <si>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</si>
  <si>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</si>
  <si>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</si>
  <si>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</si>
  <si>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</si>
  <si>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</si>
  <si>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</si>
  <si>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</si>
  <si>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</si>
  <si>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</si>
  <si>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</si>
  <si>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</si>
  <si>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</si>
  <si>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</si>
  <si>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</si>
  <si>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</si>
  <si>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</si>
  <si>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</si>
  <si>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</si>
  <si>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</si>
  <si>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</si>
  <si>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</si>
  <si>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</si>
  <si>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</si>
  <si>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</si>
  <si>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</si>
  <si>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</si>
  <si>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</si>
  <si>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</si>
  <si>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</si>
  <si>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</si>
  <si>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</si>
  <si>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</si>
  <si>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</si>
  <si>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</si>
  <si>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</si>
  <si>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</si>
  <si>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</si>
  <si>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</si>
  <si>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</si>
  <si>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</si>
  <si>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</si>
  <si>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</si>
  <si>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</si>
  <si>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</si>
  <si>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</si>
  <si>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</si>
  <si>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</si>
  <si>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</si>
  <si>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</si>
  <si>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</si>
  <si>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</si>
  <si>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</si>
  <si>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</si>
  <si>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</si>
  <si>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</si>
  <si>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</si>
  <si>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</si>
  <si>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</si>
  <si>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</si>
  <si>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</si>
  <si>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</si>
  <si>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</si>
  <si>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</si>
  <si>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</si>
  <si>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</si>
  <si>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</si>
  <si>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</si>
  <si>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</si>
  <si>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</si>
  <si>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</si>
  <si>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</si>
  <si>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</si>
  <si>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</si>
  <si>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</si>
  <si>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</si>
  <si>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</si>
  <si>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</si>
  <si>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</si>
  <si>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</si>
  <si>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</si>
  <si>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</si>
  <si>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</si>
  <si>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</si>
  <si>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</si>
  <si>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</si>
  <si>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</si>
  <si>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</si>
  <si>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</si>
  <si>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</si>
  <si>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</si>
  <si>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</si>
  <si>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</si>
  <si>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</si>
  <si>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</si>
  <si>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</si>
  <si>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</si>
  <si>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</si>
  <si>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</si>
  <si>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</si>
  <si>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</si>
  <si>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</si>
  <si>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</si>
  <si>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</si>
  <si>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</si>
  <si>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</si>
  <si>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</si>
  <si>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</si>
  <si>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</si>
  <si>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</si>
  <si>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</si>
  <si>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</si>
  <si>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</si>
  <si>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</si>
  <si>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</si>
  <si>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</si>
  <si>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</si>
  <si>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</si>
  <si>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</si>
  <si>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</si>
  <si>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</si>
  <si>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</si>
  <si>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</si>
  <si>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</si>
  <si>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</si>
  <si>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</si>
  <si>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</si>
  <si>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</si>
  <si>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</si>
  <si>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</si>
  <si>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</si>
  <si>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</si>
  <si>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</si>
  <si>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</si>
  <si>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</si>
  <si>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</si>
  <si>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</si>
  <si>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</si>
  <si>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</si>
  <si>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</si>
  <si>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</si>
  <si>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</si>
  <si>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</si>
  <si>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</si>
  <si>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</si>
  <si>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</si>
  <si>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</si>
  <si>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</si>
  <si>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</si>
  <si>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</si>
  <si>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</si>
  <si>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</si>
  <si>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</si>
  <si>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</si>
  <si>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</si>
  <si>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</si>
  <si>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</si>
  <si>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</si>
  <si>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</si>
  <si>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</si>
  <si>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</si>
  <si>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</si>
  <si>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</si>
  <si>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</si>
  <si>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</si>
  <si>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</si>
  <si>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</si>
  <si>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</si>
  <si>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</si>
  <si>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</si>
  <si>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</si>
  <si>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</si>
  <si>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</si>
  <si>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</si>
  <si>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</si>
  <si>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</si>
  <si>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</si>
  <si>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</si>
  <si>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</si>
  <si>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</si>
  <si>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</si>
  <si>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</si>
  <si>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</si>
  <si>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</si>
  <si>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</si>
  <si>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</si>
  <si>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</si>
  <si>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</si>
  <si>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</si>
  <si>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</si>
  <si>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</si>
  <si>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</si>
  <si>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</si>
  <si>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</si>
  <si>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</si>
  <si>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</si>
  <si>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</si>
  <si>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</si>
  <si>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</si>
  <si>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</si>
  <si>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</si>
  <si>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</si>
  <si>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</si>
  <si>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</si>
  <si>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</si>
  <si>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</si>
  <si>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</si>
  <si>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</si>
  <si>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</si>
  <si>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</si>
  <si>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</si>
  <si>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</si>
  <si>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</si>
  <si>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</si>
  <si>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</si>
  <si>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</si>
  <si>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</si>
  <si>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</si>
  <si>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</si>
  <si>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</si>
  <si>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</si>
  <si>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</si>
  <si>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</si>
  <si>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</si>
  <si>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</si>
  <si>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</si>
  <si>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</si>
  <si>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</si>
  <si>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</si>
  <si>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</si>
  <si>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</si>
  <si>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</si>
  <si>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</si>
  <si>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</si>
  <si>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</si>
  <si>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</si>
  <si>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</si>
  <si>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</si>
  <si>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</si>
  <si>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</si>
  <si>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</si>
  <si>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</si>
  <si>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</si>
  <si>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</si>
  <si>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</si>
  <si>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</si>
  <si>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</si>
  <si>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</si>
  <si>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</si>
  <si>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</si>
  <si>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</si>
  <si>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</si>
  <si>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</si>
  <si>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</si>
  <si>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</si>
  <si>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</si>
  <si>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</si>
  <si>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</si>
  <si>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</si>
  <si>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</si>
  <si>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</si>
  <si>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</si>
  <si>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</si>
  <si>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</si>
  <si>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</si>
  <si>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</si>
  <si>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</si>
  <si>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</si>
  <si>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</si>
  <si>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</si>
  <si>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</si>
  <si>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</si>
  <si>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</si>
  <si>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</si>
  <si>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</si>
  <si>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</si>
  <si>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</si>
  <si>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</si>
  <si>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</si>
  <si>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</si>
  <si>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</si>
  <si>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</si>
  <si>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</si>
  <si>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</si>
  <si>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</si>
  <si>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</si>
  <si>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</si>
  <si>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</si>
  <si>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</si>
  <si>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</si>
  <si>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</si>
  <si>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</si>
  <si>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</si>
  <si>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</si>
  <si>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</si>
  <si>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</si>
  <si>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</si>
  <si>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</si>
  <si>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</si>
  <si>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</si>
  <si>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</si>
  <si>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</si>
  <si>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</si>
  <si>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</si>
  <si>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</si>
  <si>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</si>
  <si>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</si>
  <si>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</si>
  <si>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</si>
  <si>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</si>
  <si>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</si>
  <si>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</si>
  <si>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</si>
  <si>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</si>
  <si>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</si>
  <si>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</si>
  <si>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</si>
  <si>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</si>
  <si>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</si>
  <si>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</si>
  <si>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</si>
  <si>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</si>
  <si>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</si>
  <si>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</si>
  <si>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</si>
  <si>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</si>
  <si>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</si>
  <si>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</si>
  <si>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</si>
  <si>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</si>
  <si>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</si>
  <si>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</si>
  <si>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</si>
  <si>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</si>
  <si>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</si>
  <si>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</si>
  <si>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</si>
  <si>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</si>
  <si>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</si>
  <si>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</si>
  <si>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</si>
  <si>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</si>
  <si>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</si>
  <si>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</si>
  <si>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</si>
  <si>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</si>
  <si>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</si>
  <si>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</si>
  <si>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</si>
  <si>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</si>
  <si>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</si>
  <si>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</si>
  <si>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</si>
  <si>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</si>
  <si>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</si>
  <si>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</si>
  <si>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</si>
  <si>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</si>
  <si>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</si>
  <si>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</si>
  <si>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</si>
  <si>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</si>
  <si>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</si>
  <si>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</si>
  <si>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</si>
  <si>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</si>
  <si>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</si>
  <si>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</si>
  <si>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</si>
  <si>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</si>
  <si>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</si>
  <si>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</si>
  <si>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</si>
  <si>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</si>
  <si>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</si>
  <si>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</si>
  <si>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</si>
  <si>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</si>
  <si>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</si>
  <si>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</si>
  <si>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</si>
  <si>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</si>
  <si>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</si>
  <si>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</si>
  <si>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</si>
  <si>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</si>
  <si>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</si>
  <si>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</si>
  <si>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</si>
  <si>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</si>
  <si>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</si>
  <si>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</si>
  <si>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</si>
  <si>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</si>
  <si>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</si>
  <si>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</si>
  <si>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</si>
  <si>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</si>
  <si>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</si>
  <si>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</si>
  <si>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</si>
  <si>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</si>
  <si>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</si>
  <si>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</si>
  <si>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</si>
  <si>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</si>
  <si>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</si>
  <si>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</si>
  <si>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</si>
  <si>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</si>
  <si>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</si>
  <si>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</si>
  <si>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</si>
  <si>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</si>
  <si>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</si>
  <si>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</si>
  <si>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</si>
  <si>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</si>
  <si>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</si>
  <si>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</si>
  <si>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</si>
  <si>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</si>
  <si>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</si>
  <si>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</si>
  <si>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</si>
  <si>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</si>
  <si>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</si>
  <si>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</si>
  <si>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</si>
  <si>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</si>
  <si>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</si>
  <si>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</si>
  <si>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</si>
  <si>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</si>
  <si>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</si>
  <si>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</si>
  <si>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</si>
  <si>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</si>
  <si>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</si>
  <si>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</si>
  <si>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</si>
  <si>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</si>
  <si>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</si>
  <si>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</si>
  <si>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</si>
  <si>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</si>
  <si>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</si>
  <si>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</si>
  <si>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</si>
  <si>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</si>
  <si>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</si>
  <si>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</si>
  <si>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</si>
  <si>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</si>
  <si>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</si>
  <si>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</si>
  <si>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</si>
  <si>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</si>
  <si>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</si>
  <si>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</si>
  <si>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</si>
  <si>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</si>
  <si>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</si>
  <si>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</si>
  <si>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</si>
  <si>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</si>
  <si>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</si>
  <si>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</si>
  <si>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</si>
  <si>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</si>
  <si>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</si>
  <si>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</si>
  <si>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</si>
  <si>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</si>
  <si>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</si>
  <si>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</si>
  <si>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</si>
  <si>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</si>
  <si>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</si>
  <si>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</si>
  <si>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</si>
  <si>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</si>
  <si>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</si>
  <si>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</si>
  <si>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</si>
  <si>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</si>
  <si>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</si>
  <si>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</si>
  <si>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</si>
  <si>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</si>
  <si>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</si>
  <si>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</si>
  <si>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</si>
  <si>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</si>
  <si>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</si>
  <si>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</si>
  <si>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</si>
  <si>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</si>
  <si>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</si>
  <si>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</si>
  <si>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</si>
  <si>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</si>
  <si>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</si>
  <si>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</si>
  <si>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</si>
  <si>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</si>
  <si>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</si>
  <si>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</si>
  <si>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</si>
  <si>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</si>
  <si>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</si>
  <si>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</si>
  <si>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</si>
  <si>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</si>
  <si>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</si>
  <si>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</si>
  <si>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</si>
  <si>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</si>
  <si>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</si>
  <si>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</si>
  <si>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</si>
  <si>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</si>
  <si>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</si>
  <si>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</si>
  <si>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</si>
  <si>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</si>
  <si>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</si>
  <si>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</si>
  <si>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</si>
  <si>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</si>
  <si>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</si>
  <si>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</si>
  <si>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</si>
  <si>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</si>
  <si>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</si>
  <si>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</si>
  <si>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</si>
  <si>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</si>
  <si>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</si>
  <si>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</si>
  <si>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</si>
  <si>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</si>
  <si>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</si>
  <si>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</si>
  <si>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</si>
  <si>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</si>
  <si>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</si>
  <si>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</si>
  <si>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</si>
  <si>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</si>
  <si>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</si>
  <si>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</si>
  <si>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</si>
  <si>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</si>
  <si>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</si>
  <si>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</si>
  <si>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</si>
  <si>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</si>
  <si>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</si>
  <si>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</si>
  <si>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</si>
  <si>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</si>
  <si>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</si>
  <si>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</si>
  <si>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</si>
  <si>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</si>
  <si>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</si>
  <si>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</si>
  <si>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</si>
  <si>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</si>
  <si>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</si>
  <si>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</si>
  <si>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</si>
  <si>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</si>
  <si>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</si>
  <si>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</si>
  <si>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</si>
  <si>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</si>
  <si>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</si>
  <si>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</si>
  <si>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</si>
  <si>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</si>
  <si>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</si>
  <si>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</si>
  <si>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</si>
  <si>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</si>
  <si>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</si>
  <si>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</si>
  <si>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</si>
  <si>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</si>
  <si>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</si>
  <si>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</si>
  <si>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</si>
  <si>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</si>
  <si>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</si>
  <si>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</si>
  <si>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</si>
  <si>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</si>
  <si>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</si>
  <si>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</si>
  <si>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</si>
  <si>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</si>
  <si>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</si>
  <si>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</si>
  <si>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</si>
  <si>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</si>
  <si>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</si>
  <si>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</si>
  <si>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</si>
  <si>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</si>
  <si>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</si>
  <si>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</si>
  <si>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</si>
  <si>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</si>
  <si>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</si>
  <si>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</si>
  <si>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</si>
  <si>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</si>
  <si>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</si>
  <si>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</si>
  <si>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</si>
  <si>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</si>
  <si>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</si>
  <si>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</si>
  <si>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</si>
  <si>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</si>
  <si>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</si>
  <si>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</si>
  <si>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</si>
  <si>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</si>
  <si>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</si>
  <si>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</si>
  <si>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</si>
  <si>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</si>
  <si>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</si>
  <si>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</si>
  <si>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</si>
  <si>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</si>
  <si>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</si>
  <si>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</si>
  <si>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</si>
  <si>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</si>
  <si>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</si>
  <si>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</si>
  <si>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</si>
  <si>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</si>
  <si>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</si>
  <si>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</si>
  <si>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</si>
  <si>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</si>
  <si>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</si>
  <si>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</si>
  <si>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</si>
  <si>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</si>
  <si>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</si>
  <si>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</si>
  <si>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</si>
  <si>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</si>
  <si>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</si>
  <si>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</si>
  <si>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</si>
  <si>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</si>
  <si>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</si>
  <si>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</si>
  <si>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</si>
  <si>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</si>
  <si>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</si>
  <si>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</si>
  <si>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</si>
  <si>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</si>
  <si>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</si>
  <si>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</si>
  <si>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</si>
  <si>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</si>
  <si>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</si>
  <si>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</si>
  <si>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</si>
  <si>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</si>
  <si>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</si>
  <si>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</si>
  <si>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</si>
  <si>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</si>
  <si>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</si>
  <si>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</si>
  <si>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</si>
  <si>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</si>
  <si>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</si>
  <si>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</si>
  <si>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</si>
  <si>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</si>
  <si>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</si>
  <si>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</si>
  <si>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</si>
  <si>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</si>
  <si>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</si>
  <si>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</si>
  <si>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</si>
  <si>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</si>
  <si>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</si>
  <si>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</si>
  <si>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</si>
  <si>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</si>
  <si>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</si>
  <si>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</si>
  <si>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</si>
  <si>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</si>
  <si>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</si>
  <si>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</si>
  <si>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</si>
  <si>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</si>
  <si>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</si>
  <si>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</si>
  <si>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</si>
  <si>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</si>
  <si>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</si>
  <si>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</si>
  <si>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</si>
  <si>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</si>
  <si>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</si>
  <si>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</si>
  <si>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</si>
  <si>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</si>
  <si>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</si>
  <si>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</si>
  <si>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</si>
  <si>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</si>
  <si>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</si>
  <si>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</si>
  <si>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</si>
  <si>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</si>
  <si>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</si>
  <si>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</si>
  <si>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</si>
  <si>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</si>
  <si>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</si>
  <si>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</si>
  <si>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</si>
  <si>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</si>
  <si>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</si>
  <si>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</si>
  <si>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</si>
  <si>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</si>
  <si>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</si>
  <si>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</si>
  <si>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</si>
  <si>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</si>
  <si>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</si>
  <si>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</si>
  <si>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</si>
  <si>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</si>
  <si>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</si>
  <si>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</si>
  <si>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</si>
  <si>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</si>
  <si>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</si>
  <si>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</si>
  <si>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</si>
  <si>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</si>
  <si>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</si>
  <si>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</si>
  <si>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</si>
  <si>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</si>
  <si>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</si>
  <si>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</si>
  <si>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</si>
  <si>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</si>
  <si>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</si>
  <si>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</si>
  <si>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</si>
  <si>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</si>
  <si>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</si>
  <si>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</si>
  <si>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</si>
  <si>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</si>
  <si>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</si>
  <si>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</si>
  <si>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</si>
  <si>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</si>
  <si>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</si>
  <si>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</si>
  <si>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</si>
  <si>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</si>
  <si>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</si>
  <si>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</si>
  <si>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</si>
  <si>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</si>
  <si>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</si>
  <si>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</si>
  <si>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</si>
  <si>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</si>
  <si>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</si>
  <si>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</si>
  <si>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</si>
  <si>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</si>
  <si>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</si>
  <si>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</si>
  <si>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</si>
  <si>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</si>
  <si>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</si>
  <si>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</si>
  <si>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</si>
  <si>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</si>
  <si>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</si>
  <si>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</si>
  <si>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</si>
  <si>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</si>
  <si>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</si>
  <si>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</si>
  <si>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</si>
  <si>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</si>
  <si>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</si>
  <si>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</si>
  <si>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</si>
  <si>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</si>
  <si>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</si>
  <si>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</si>
  <si>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</si>
  <si>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</si>
  <si>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</si>
  <si>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</si>
  <si>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</si>
  <si>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</si>
  <si>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</si>
  <si>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</si>
  <si>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</si>
  <si>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</si>
  <si>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</si>
  <si>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</si>
  <si>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</si>
  <si>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</si>
  <si>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</si>
  <si>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</si>
  <si>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</si>
  <si>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</si>
  <si>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</si>
  <si>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</si>
  <si>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</si>
  <si>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</si>
  <si>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</si>
  <si>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</si>
  <si>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</si>
  <si>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</si>
  <si>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</si>
  <si>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</si>
  <si>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</si>
  <si>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</si>
  <si>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</si>
  <si>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</si>
  <si>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</si>
  <si>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</si>
  <si>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</si>
  <si>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</si>
  <si>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</si>
  <si>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</si>
  <si>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</si>
  <si>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</si>
  <si>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</si>
  <si>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</si>
  <si>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</si>
  <si>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</si>
  <si>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</si>
  <si>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</si>
  <si>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</si>
  <si>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</si>
  <si>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</si>
  <si>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</si>
  <si>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</si>
  <si>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</si>
  <si>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</si>
  <si>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</si>
  <si>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</si>
  <si>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</si>
  <si>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</si>
  <si>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</si>
  <si>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</si>
  <si>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</si>
  <si>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</si>
  <si>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</si>
  <si>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</si>
  <si>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</si>
  <si>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</si>
  <si>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</si>
  <si>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</si>
  <si>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</si>
  <si>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</si>
  <si>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</si>
  <si>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</si>
  <si>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</si>
  <si>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</si>
  <si>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</si>
  <si>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</si>
  <si>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</si>
  <si>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</si>
  <si>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</si>
  <si>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</si>
  <si>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</si>
  <si>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</si>
  <si>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</si>
  <si>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</si>
  <si>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</si>
  <si>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</si>
  <si>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</si>
  <si>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</si>
  <si>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</si>
  <si>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</si>
  <si>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</si>
  <si>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</si>
  <si>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</si>
  <si>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</si>
  <si>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</si>
  <si>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</si>
  <si>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</si>
  <si>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</si>
  <si>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</si>
  <si>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</si>
  <si>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</si>
  <si>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</si>
  <si>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</si>
  <si>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</si>
  <si>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</si>
  <si>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</si>
  <si>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</si>
  <si>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</si>
  <si>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</si>
  <si>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</si>
  <si>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</si>
  <si>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</si>
  <si>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</si>
  <si>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</si>
  <si>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</si>
  <si>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</si>
  <si>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</si>
  <si>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</si>
  <si>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</si>
  <si>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</si>
  <si>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</si>
  <si>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</si>
  <si>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</si>
  <si>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</si>
  <si>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</si>
  <si>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</si>
  <si>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</si>
  <si>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</si>
  <si>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</si>
  <si>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</si>
  <si>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</si>
  <si>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</si>
  <si>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</si>
  <si>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</si>
  <si>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</si>
  <si>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</si>
  <si>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</si>
  <si>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</si>
  <si>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</si>
  <si>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</si>
  <si>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</si>
  <si>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</si>
  <si>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</si>
  <si>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</si>
  <si>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</si>
  <si>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</si>
  <si>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</si>
  <si>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</si>
  <si>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</si>
  <si>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</si>
  <si>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</si>
  <si>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</si>
  <si>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</si>
  <si>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</si>
  <si>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</si>
  <si>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</si>
  <si>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</si>
  <si>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</si>
  <si>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</si>
  <si>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</si>
  <si>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</si>
  <si>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</si>
  <si>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</si>
  <si>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</si>
  <si>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</si>
  <si>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</si>
  <si>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</si>
  <si>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</si>
  <si>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</si>
  <si>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</si>
  <si>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</si>
  <si>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</si>
  <si>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</si>
  <si>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</si>
  <si>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</si>
  <si>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</si>
  <si>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</si>
  <si>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</si>
  <si>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</si>
  <si>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</si>
  <si>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</si>
  <si>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</si>
  <si>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</si>
  <si>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</si>
  <si>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</si>
  <si>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</si>
  <si>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</si>
  <si>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</si>
  <si>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</si>
  <si>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</si>
  <si>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</si>
  <si>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</si>
  <si>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</si>
  <si>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</si>
  <si>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</si>
  <si>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</si>
  <si>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</si>
  <si>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</si>
  <si>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</si>
  <si>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</si>
  <si>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</si>
  <si>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</si>
  <si>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</si>
  <si>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</si>
  <si>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</si>
  <si>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</si>
  <si>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</si>
  <si>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</si>
  <si>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</si>
  <si>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</si>
  <si>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</si>
  <si>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</si>
  <si>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</si>
  <si>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</si>
  <si>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</si>
  <si>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</si>
  <si>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</si>
  <si>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</si>
  <si>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</si>
  <si>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</si>
  <si>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</si>
  <si>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</si>
  <si>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</si>
  <si>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</si>
  <si>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</si>
  <si>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</si>
  <si>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</si>
  <si>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</si>
  <si>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</si>
  <si>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</si>
  <si>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</si>
  <si>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</si>
  <si>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</si>
  <si>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</si>
  <si>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</si>
  <si>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</si>
  <si>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</si>
  <si>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</si>
  <si>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</si>
  <si>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</si>
  <si>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</si>
  <si>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</si>
  <si>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</si>
  <si>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</si>
  <si>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</si>
  <si>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</si>
  <si>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</si>
  <si>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</si>
  <si>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</si>
  <si>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</si>
  <si>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</si>
  <si>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</si>
  <si>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</si>
  <si>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</si>
  <si>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</si>
  <si>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</si>
  <si>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</si>
  <si>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</si>
  <si>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</si>
  <si>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</si>
  <si>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</si>
  <si>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</si>
  <si>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</si>
  <si>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</si>
  <si>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</si>
  <si>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</si>
  <si>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</si>
  <si>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</si>
  <si>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</si>
  <si>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</si>
  <si>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</si>
  <si>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</si>
  <si>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</si>
  <si>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</si>
  <si>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</si>
  <si>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</si>
  <si>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</si>
  <si>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</si>
  <si>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</si>
  <si>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</si>
  <si>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</si>
  <si>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</si>
  <si>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</si>
  <si>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</si>
  <si>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</si>
  <si>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</si>
  <si>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</si>
  <si>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</si>
  <si>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</si>
  <si>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</si>
  <si>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</si>
  <si>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</si>
  <si>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</si>
  <si>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</si>
  <si>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</si>
  <si>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</si>
  <si>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</si>
  <si>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</si>
  <si>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</si>
  <si>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</si>
  <si>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</si>
  <si>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</si>
  <si>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</si>
  <si>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</si>
  <si>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</si>
  <si>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</si>
  <si>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</si>
  <si>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</si>
  <si>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</si>
  <si>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</si>
  <si>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</si>
  <si>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</si>
  <si>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</si>
  <si>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</si>
  <si>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</si>
  <si>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</si>
  <si>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</si>
  <si>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</si>
  <si>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</si>
  <si>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</si>
  <si>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</si>
  <si>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</si>
  <si>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</si>
  <si>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</si>
  <si>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</si>
  <si>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</si>
  <si>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</si>
  <si>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</si>
  <si>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</si>
  <si>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</si>
  <si>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</si>
  <si>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</si>
  <si>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</si>
  <si>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</si>
  <si>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</si>
  <si>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</si>
  <si>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</si>
  <si>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</si>
  <si>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</si>
  <si>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</si>
  <si>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</si>
  <si>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</si>
  <si>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</si>
  <si>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</si>
  <si>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</si>
  <si>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</si>
  <si>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</si>
  <si>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</si>
  <si>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</si>
  <si>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</si>
  <si>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</si>
  <si>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</si>
  <si>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</si>
  <si>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</si>
  <si>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</si>
  <si>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</si>
  <si>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</si>
  <si>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</si>
  <si>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</si>
  <si>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</si>
  <si>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</si>
  <si>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</si>
  <si>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</si>
  <si>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</si>
  <si>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</si>
  <si>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</si>
  <si>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</si>
  <si>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</si>
  <si>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</si>
  <si>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</si>
  <si>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</si>
  <si>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</si>
  <si>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</si>
  <si>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</si>
  <si>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</si>
  <si>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</si>
  <si>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</si>
  <si>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</si>
  <si>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</si>
  <si>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</si>
  <si>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</si>
  <si>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</si>
  <si>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</si>
  <si>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</si>
  <si>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</si>
  <si>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</si>
  <si>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</si>
  <si>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</si>
  <si>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</si>
  <si>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</si>
  <si>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</si>
  <si>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</si>
  <si>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</si>
  <si>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</si>
  <si>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</si>
  <si>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</si>
  <si>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</si>
  <si>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</si>
  <si>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</si>
  <si>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</si>
  <si>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</si>
  <si>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</si>
  <si>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</si>
  <si>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</si>
  <si>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</si>
  <si>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</si>
  <si>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</si>
  <si>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</si>
  <si>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</si>
  <si>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</si>
  <si>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</si>
  <si>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</si>
  <si>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</si>
  <si>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</si>
  <si>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</si>
  <si>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</si>
  <si>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</si>
  <si>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</si>
  <si>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</si>
  <si>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</si>
  <si>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</si>
  <si>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</si>
  <si>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</si>
  <si>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</si>
  <si>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</si>
  <si>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</si>
  <si>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</si>
  <si>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</si>
  <si>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</si>
  <si>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</si>
  <si>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</si>
  <si>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</si>
  <si>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</si>
  <si>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</si>
  <si>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</si>
  <si>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</si>
  <si>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</si>
  <si>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</si>
  <si>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</si>
  <si>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</si>
  <si>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</si>
  <si>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</si>
  <si>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</si>
  <si>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</si>
  <si>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</si>
  <si>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</si>
  <si>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</si>
  <si>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</si>
  <si>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</si>
  <si>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</si>
  <si>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</si>
  <si>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</si>
  <si>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</si>
  <si>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</si>
  <si>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</si>
  <si>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</si>
  <si>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</si>
  <si>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</si>
  <si>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</si>
  <si>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</si>
  <si>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</si>
  <si>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</si>
  <si>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</si>
  <si>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</si>
  <si>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</si>
  <si>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</si>
  <si>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</si>
  <si>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</si>
  <si>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</si>
  <si>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</si>
  <si>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</si>
  <si>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</si>
  <si>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</si>
  <si>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</si>
  <si>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</si>
  <si>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</si>
  <si>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</si>
  <si>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</si>
  <si>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</si>
  <si>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</si>
  <si>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</si>
  <si>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</si>
  <si>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</si>
  <si>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</si>
  <si>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</si>
  <si>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</si>
  <si>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</si>
  <si>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</si>
  <si>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</si>
  <si>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</si>
  <si>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</si>
  <si>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</si>
  <si>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</si>
  <si>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</si>
  <si>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</si>
  <si>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</si>
  <si>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</si>
  <si>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</si>
  <si>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</si>
  <si>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</si>
  <si>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</si>
  <si>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</si>
  <si>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</si>
  <si>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</si>
  <si>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</si>
  <si>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</si>
  <si>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</si>
  <si>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</si>
  <si>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</si>
  <si>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</si>
  <si>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</si>
  <si>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</si>
  <si>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</si>
  <si>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</si>
  <si>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</si>
  <si>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</si>
  <si>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</si>
  <si>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</si>
  <si>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</si>
  <si>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</si>
  <si>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</si>
  <si>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</si>
  <si>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</si>
  <si>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</si>
  <si>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</si>
  <si>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</si>
  <si>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</si>
  <si>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</si>
  <si>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</si>
  <si>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</si>
  <si>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</si>
  <si>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</si>
  <si>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</si>
  <si>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</si>
  <si>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</si>
  <si>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</si>
  <si>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</si>
  <si>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</si>
  <si>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</si>
  <si>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</si>
  <si>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</si>
  <si>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</si>
  <si>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</si>
  <si>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</si>
  <si>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</si>
  <si>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</si>
  <si>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</si>
  <si>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</si>
  <si>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</si>
  <si>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</si>
  <si>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</si>
  <si>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</si>
  <si>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</si>
  <si>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</si>
  <si>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</si>
  <si>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</si>
  <si>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</si>
  <si>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</si>
  <si>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</si>
  <si>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</si>
  <si>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</si>
  <si>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</si>
  <si>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</si>
  <si>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</si>
  <si>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</si>
  <si>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</si>
  <si>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</si>
  <si>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</si>
  <si>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</si>
  <si>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</si>
  <si>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</si>
  <si>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</si>
  <si>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</si>
  <si>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</si>
  <si>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</si>
  <si>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</si>
  <si>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</si>
  <si>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</si>
  <si>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</si>
  <si>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</si>
  <si>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</si>
  <si>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</si>
  <si>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</si>
  <si>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</si>
  <si>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</si>
  <si>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</si>
  <si>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</si>
  <si>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</si>
  <si>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</si>
  <si>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</si>
  <si>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</si>
  <si>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</si>
  <si>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</si>
  <si>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</si>
  <si>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</si>
  <si>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</si>
  <si>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</si>
  <si>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</si>
  <si>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</si>
  <si>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</si>
  <si>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</si>
  <si>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</si>
  <si>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</si>
  <si>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</si>
  <si>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</si>
  <si>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</si>
  <si>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</si>
  <si>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</si>
  <si>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</si>
  <si>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</si>
  <si>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</si>
  <si>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</si>
  <si>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</si>
  <si>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</si>
  <si>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</si>
  <si>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</si>
  <si>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</si>
  <si>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</si>
  <si>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</si>
  <si>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</si>
  <si>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</si>
  <si>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</si>
  <si>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</si>
  <si>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</si>
  <si>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</si>
  <si>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</si>
  <si>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</si>
  <si>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</si>
  <si>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</si>
  <si>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</si>
  <si>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</si>
  <si>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</si>
  <si>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</si>
  <si>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</si>
  <si>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</si>
  <si>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</si>
  <si>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</si>
  <si>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</si>
  <si>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</si>
  <si>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</si>
  <si>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</si>
  <si>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</si>
  <si>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</si>
  <si>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</si>
  <si>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</si>
  <si>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</si>
  <si>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</si>
  <si>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</si>
  <si>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</si>
  <si>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</si>
  <si>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</si>
  <si>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</si>
  <si>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</si>
  <si>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</si>
  <si>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</si>
  <si>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</si>
  <si>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</si>
  <si>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</si>
  <si>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</si>
  <si>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</si>
  <si>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</si>
  <si>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</si>
  <si>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</si>
  <si>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</si>
  <si>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</si>
  <si>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</si>
  <si>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</si>
  <si>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</si>
  <si>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</si>
  <si>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</si>
  <si>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</si>
  <si>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</si>
  <si>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</si>
  <si>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</si>
  <si>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</si>
  <si>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</si>
  <si>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</si>
  <si>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</si>
  <si>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</si>
  <si>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</si>
  <si>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</si>
  <si>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</si>
  <si>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</si>
  <si>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</si>
  <si>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</si>
  <si>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</si>
  <si>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</si>
  <si>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</si>
  <si>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</si>
  <si>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</si>
  <si>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</si>
  <si>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</si>
  <si>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</si>
  <si>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</si>
  <si>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</si>
  <si>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</si>
  <si>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</si>
  <si>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</si>
  <si>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</si>
  <si>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</si>
  <si>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</si>
  <si>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</si>
  <si>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</si>
  <si>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</si>
  <si>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</si>
  <si>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</si>
  <si>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</si>
  <si>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</si>
  <si>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</si>
  <si>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</si>
  <si>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</si>
  <si>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</si>
  <si>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</si>
  <si>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</si>
  <si>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</si>
  <si>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</si>
  <si>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</si>
  <si>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</si>
  <si>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</si>
  <si>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</si>
  <si>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</si>
  <si>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</si>
  <si>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</si>
  <si>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</si>
  <si>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</si>
  <si>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</si>
  <si>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</si>
  <si>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</si>
  <si>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</si>
  <si>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</si>
  <si>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</si>
  <si>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</si>
  <si>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</si>
  <si>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</si>
  <si>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</si>
  <si>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</si>
  <si>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</si>
  <si>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</si>
  <si>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</si>
  <si>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</si>
  <si>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</si>
  <si>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</si>
  <si>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</si>
  <si>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</si>
  <si>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</si>
  <si>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</si>
  <si>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</si>
  <si>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</si>
  <si>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</si>
  <si>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</si>
  <si>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</si>
  <si>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</si>
  <si>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</si>
  <si>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</si>
  <si>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</si>
  <si>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</si>
  <si>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</si>
  <si>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</si>
  <si>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</si>
  <si>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</si>
  <si>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</si>
  <si>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</si>
  <si>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</si>
  <si>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</si>
  <si>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</si>
  <si>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</si>
  <si>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</si>
  <si>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</si>
  <si>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</si>
  <si>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</si>
  <si>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</si>
  <si>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</si>
  <si>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</si>
  <si>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</si>
  <si>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</si>
  <si>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</si>
  <si>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</si>
  <si>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</si>
  <si>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</si>
  <si>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</si>
  <si>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</si>
  <si>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</si>
  <si>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</si>
  <si>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</si>
  <si>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</si>
  <si>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</si>
  <si>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</si>
  <si>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</si>
  <si>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</si>
  <si>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</si>
  <si>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</si>
  <si>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</si>
  <si>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</si>
  <si>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</si>
  <si>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</si>
  <si>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</si>
  <si>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</si>
  <si>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</si>
  <si>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</si>
  <si>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</si>
  <si>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</si>
  <si>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</si>
  <si>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</si>
  <si>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</si>
  <si>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</si>
  <si>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</si>
  <si>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</si>
  <si>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</si>
  <si>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</si>
  <si>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</si>
  <si>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</si>
  <si>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</si>
  <si>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</si>
  <si>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</si>
  <si>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</si>
  <si>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</si>
  <si>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</si>
  <si>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</si>
  <si>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</si>
  <si>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</si>
  <si>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</si>
  <si>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</si>
  <si>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</si>
  <si>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</si>
  <si>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</si>
  <si>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</si>
  <si>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</si>
  <si>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</si>
  <si>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</si>
  <si>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</si>
  <si>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</si>
  <si>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</si>
  <si>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</si>
  <si>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</si>
  <si>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</si>
  <si>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</si>
  <si>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</si>
  <si>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</si>
  <si>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</si>
  <si>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</si>
  <si>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</si>
  <si>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</si>
  <si>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</si>
  <si>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</si>
  <si>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</si>
  <si>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</si>
  <si>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</si>
  <si>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</si>
  <si>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</si>
  <si>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</si>
  <si>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</si>
  <si>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</si>
  <si>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</si>
  <si>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</si>
  <si>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</si>
  <si>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</si>
  <si>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</si>
  <si>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</si>
  <si>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</si>
  <si>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</si>
  <si>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</si>
  <si>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</si>
  <si>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</si>
  <si>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</si>
  <si>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</si>
  <si>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</si>
  <si>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</si>
  <si>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</si>
  <si>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</si>
  <si>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</si>
  <si>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</si>
  <si>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</si>
  <si>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</si>
  <si>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</si>
  <si>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</si>
  <si>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</si>
  <si>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</si>
  <si>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</si>
  <si>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</si>
  <si>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</si>
  <si>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</si>
  <si>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</si>
  <si>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</si>
  <si>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</si>
  <si>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</si>
  <si>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</si>
  <si>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</si>
  <si>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</si>
  <si>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</si>
  <si>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</si>
  <si>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</si>
  <si>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</si>
  <si>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</si>
  <si>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</si>
  <si>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</si>
  <si>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</si>
  <si>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</si>
  <si>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</si>
  <si>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</si>
  <si>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</si>
  <si>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</si>
  <si>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</si>
  <si>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</si>
  <si>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</si>
  <si>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</si>
  <si>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</si>
  <si>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</si>
  <si>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</si>
  <si>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</si>
  <si>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</si>
  <si>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</si>
  <si>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</si>
  <si>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</si>
  <si>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</si>
  <si>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</si>
  <si>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</si>
  <si>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</si>
  <si>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</si>
  <si>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</si>
  <si>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</si>
  <si>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</si>
  <si>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</si>
  <si>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</si>
  <si>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</si>
  <si>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</si>
  <si>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</si>
  <si>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</si>
  <si>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</si>
  <si>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</si>
  <si>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</si>
  <si>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</si>
  <si>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</si>
  <si>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</si>
  <si>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</si>
  <si>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</si>
  <si>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</si>
  <si>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</si>
  <si>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</si>
  <si>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</si>
  <si>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</si>
  <si>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</si>
  <si>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</si>
  <si>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</si>
  <si>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</si>
  <si>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</si>
  <si>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</si>
  <si>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</si>
  <si>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</si>
  <si>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</si>
  <si>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</si>
  <si>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</si>
  <si>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</si>
  <si>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</si>
  <si>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</si>
  <si>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</si>
  <si>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</si>
  <si>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</si>
  <si>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</si>
  <si>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</si>
  <si>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</si>
  <si>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</si>
  <si>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</si>
  <si>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</si>
  <si>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</si>
  <si>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</si>
  <si>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</si>
  <si>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</si>
  <si>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</si>
  <si>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</si>
  <si>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</si>
  <si>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</si>
  <si>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</si>
  <si>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</si>
  <si>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</si>
  <si>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</si>
  <si>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</si>
  <si>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</si>
  <si>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</si>
  <si>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</si>
  <si>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</si>
  <si>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</si>
  <si>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</si>
  <si>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</si>
  <si>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</si>
  <si>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</si>
  <si>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</si>
  <si>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</si>
  <si>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</si>
  <si>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</si>
  <si>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</si>
  <si>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</si>
  <si>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</si>
  <si>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</si>
  <si>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</si>
  <si>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</si>
  <si>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</si>
  <si>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</si>
  <si>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</si>
  <si>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</si>
  <si>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</si>
  <si>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</si>
  <si>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</si>
  <si>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</si>
  <si>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</si>
  <si>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</si>
  <si>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</si>
  <si>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</si>
  <si>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</si>
  <si>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</si>
  <si>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</si>
  <si>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</si>
  <si>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</si>
  <si>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</si>
  <si>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</si>
  <si>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</si>
  <si>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</si>
  <si>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</si>
  <si>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</si>
  <si>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</si>
  <si>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</si>
  <si>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</si>
  <si>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</si>
  <si>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</si>
  <si>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</si>
  <si>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</si>
  <si>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</si>
  <si>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</si>
  <si>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</si>
  <si>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</si>
  <si>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</si>
  <si>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</si>
  <si>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</si>
  <si>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</si>
  <si>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</si>
  <si>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</si>
  <si>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</si>
  <si>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</si>
  <si>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</si>
  <si>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</si>
  <si>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</si>
  <si>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</si>
  <si>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</si>
  <si>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</si>
  <si>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</si>
  <si>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</si>
  <si>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</si>
  <si>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</si>
  <si>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</si>
  <si>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</si>
  <si>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</si>
  <si>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</si>
  <si>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</si>
  <si>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</si>
  <si>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</si>
  <si>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</si>
  <si>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</si>
  <si>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</si>
  <si>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</si>
  <si>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</si>
  <si>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</si>
  <si>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</si>
  <si>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</si>
  <si>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</si>
  <si>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</si>
  <si>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</si>
  <si>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</si>
  <si>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</si>
  <si>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</si>
  <si>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</si>
  <si>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</si>
  <si>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</si>
  <si>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</si>
  <si>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</si>
  <si>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</si>
  <si>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</si>
  <si>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</si>
  <si>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</si>
  <si>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</si>
  <si>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</si>
  <si>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</si>
  <si>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</si>
  <si>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</si>
  <si>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</si>
  <si>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</si>
  <si>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</si>
  <si>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</si>
  <si>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</si>
  <si>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</si>
  <si>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</si>
  <si>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</si>
  <si>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</si>
  <si>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</si>
  <si>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</si>
  <si>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</si>
  <si>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</si>
  <si>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</si>
  <si>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</si>
  <si>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</si>
  <si>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</si>
  <si>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</si>
  <si>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</si>
  <si>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</si>
  <si>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</si>
  <si>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</si>
  <si>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</si>
  <si>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</si>
  <si>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</si>
  <si>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</si>
  <si>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</si>
  <si>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</si>
  <si>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</si>
  <si>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</si>
  <si>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</si>
  <si>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</si>
  <si>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</si>
  <si>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</si>
  <si>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</si>
  <si>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</si>
  <si>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</si>
  <si>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</si>
  <si>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</si>
  <si>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</si>
  <si>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</si>
  <si>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</si>
  <si>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</si>
  <si>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</si>
  <si>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</si>
  <si>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</si>
  <si>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</si>
  <si>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</si>
  <si>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</si>
  <si>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</si>
  <si>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</si>
  <si>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</si>
  <si>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</si>
  <si>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</si>
  <si>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</si>
  <si>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</si>
  <si>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</si>
  <si>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</si>
  <si>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</si>
  <si>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</si>
  <si>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</si>
  <si>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</si>
  <si>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</si>
  <si>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</si>
  <si>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</si>
  <si>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</si>
  <si>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</si>
  <si>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</si>
  <si>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</si>
  <si>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</si>
  <si>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</si>
  <si>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</si>
  <si>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</si>
  <si>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</si>
  <si>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</si>
  <si>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</si>
  <si>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</si>
  <si>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</si>
  <si>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</si>
  <si>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</si>
  <si>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</si>
  <si>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</si>
  <si>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</si>
  <si>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</si>
  <si>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</si>
  <si>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</si>
  <si>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</si>
  <si>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</si>
  <si>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</si>
  <si>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</si>
  <si>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</si>
  <si>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</si>
  <si>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</si>
  <si>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</si>
  <si>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</si>
  <si>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</si>
  <si>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</si>
  <si>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</si>
  <si>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</si>
  <si>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</si>
  <si>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</si>
  <si>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</si>
  <si>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</si>
  <si>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</si>
  <si>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</si>
  <si>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</si>
  <si>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</si>
  <si>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</si>
  <si>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</si>
  <si>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</si>
  <si>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</si>
  <si>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</si>
  <si>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</si>
  <si>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</si>
  <si>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</si>
  <si>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</si>
  <si>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</si>
  <si>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</si>
  <si>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</si>
  <si>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</si>
  <si>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</si>
  <si>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</si>
  <si>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</si>
  <si>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</si>
  <si>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</si>
  <si>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</si>
  <si>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</si>
  <si>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</si>
  <si>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</si>
  <si>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</si>
  <si>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</si>
  <si>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</si>
  <si>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</si>
  <si>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</si>
  <si>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</si>
  <si>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</si>
  <si>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</si>
  <si>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</si>
  <si>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</si>
  <si>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</si>
  <si>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</si>
  <si>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</si>
  <si>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</si>
  <si>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</si>
  <si>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</si>
  <si>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</si>
  <si>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</si>
  <si>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</si>
  <si>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</si>
  <si>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</si>
  <si>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</si>
  <si>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</si>
  <si>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</si>
  <si>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</si>
  <si>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</si>
  <si>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</si>
  <si>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</si>
  <si>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</si>
  <si>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</si>
  <si>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</si>
  <si>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</si>
  <si>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</si>
  <si>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</si>
  <si>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</si>
  <si>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</si>
  <si>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</si>
  <si>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</si>
  <si>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</si>
  <si>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</si>
  <si>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</si>
  <si>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</si>
  <si>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</si>
  <si>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</si>
  <si>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</si>
  <si>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</si>
  <si>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</si>
  <si>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</si>
  <si>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</si>
  <si>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</si>
  <si>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</si>
  <si>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</si>
  <si>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</si>
  <si>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</si>
  <si>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</si>
  <si>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</si>
  <si>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</si>
  <si>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</si>
  <si>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</si>
  <si>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</si>
  <si>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</si>
  <si>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</si>
  <si>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</si>
  <si>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</si>
  <si>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</si>
  <si>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</si>
  <si>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</si>
  <si>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</si>
  <si>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</si>
  <si>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</si>
  <si>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</si>
  <si>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</si>
  <si>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</si>
  <si>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</si>
  <si>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</si>
  <si>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</si>
  <si>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</si>
  <si>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</si>
  <si>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</si>
  <si>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</si>
  <si>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</si>
  <si>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</si>
  <si>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</si>
  <si>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</si>
  <si>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</si>
  <si>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</si>
  <si>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</si>
  <si>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</si>
  <si>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</si>
  <si>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</si>
  <si>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</si>
  <si>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</si>
  <si>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</si>
  <si>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</si>
  <si>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</si>
  <si>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</si>
  <si>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</si>
  <si>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</si>
  <si>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</si>
  <si>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</si>
  <si>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</si>
  <si>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</si>
  <si>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</si>
  <si>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</si>
  <si>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</si>
  <si>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</si>
  <si>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</si>
  <si>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</si>
  <si>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</si>
  <si>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</si>
  <si>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</si>
  <si>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</si>
  <si>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</si>
  <si>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</si>
  <si>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</si>
  <si>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</si>
  <si>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</si>
  <si>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</si>
  <si>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</si>
  <si>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</si>
  <si>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</si>
  <si>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</si>
  <si>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</si>
  <si>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</si>
  <si>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</si>
  <si>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</si>
  <si>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</si>
  <si>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</si>
  <si>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</si>
  <si>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</si>
  <si>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</si>
  <si>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</si>
  <si>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</si>
  <si>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</si>
  <si>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</si>
  <si>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</si>
  <si>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</si>
  <si>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</si>
  <si>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</si>
  <si>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</si>
  <si>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</si>
  <si>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</si>
  <si>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</si>
  <si>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</si>
  <si>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</si>
  <si>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</si>
  <si>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</si>
  <si>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</si>
  <si>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</si>
  <si>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</si>
  <si>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</si>
  <si>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</si>
  <si>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</si>
  <si>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</si>
  <si>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</si>
  <si>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</si>
  <si>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</si>
  <si>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</si>
  <si>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</si>
  <si>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</si>
  <si>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</si>
  <si>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</si>
  <si>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</si>
  <si>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</si>
  <si>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</si>
  <si>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</si>
  <si>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</si>
  <si>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</si>
  <si>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</si>
  <si>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</si>
  <si>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</si>
  <si>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</si>
  <si>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</si>
  <si>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</si>
  <si>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</si>
  <si>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</si>
  <si>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</si>
  <si>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</si>
  <si>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</si>
  <si>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</si>
  <si>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</si>
  <si>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</si>
  <si>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</si>
  <si>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</si>
  <si>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</si>
  <si>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</si>
  <si>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</si>
  <si>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</si>
  <si>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</si>
  <si>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</si>
  <si>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</si>
  <si>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</si>
  <si>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</si>
  <si>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</si>
  <si>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</si>
  <si>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</si>
  <si>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</si>
  <si>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</si>
  <si>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</si>
  <si>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</si>
  <si>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</si>
  <si>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</si>
  <si>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</si>
  <si>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</si>
  <si>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</si>
  <si>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</si>
  <si>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</si>
  <si>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</si>
  <si>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</si>
  <si>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</si>
  <si>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</si>
  <si>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</si>
  <si>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</si>
  <si>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</si>
  <si>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</si>
  <si>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</si>
  <si>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</si>
  <si>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</si>
  <si>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</si>
  <si>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</si>
  <si>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</si>
  <si>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</si>
  <si>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</si>
  <si>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</si>
  <si>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</si>
  <si>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</si>
  <si>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</si>
  <si>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</si>
  <si>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</si>
  <si>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</si>
  <si>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</si>
  <si>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</si>
  <si>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</si>
  <si>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</si>
  <si>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</si>
  <si>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</si>
  <si>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</si>
  <si>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</si>
  <si>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</si>
  <si>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</si>
  <si>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</si>
  <si>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</si>
  <si>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</si>
  <si>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</si>
  <si>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</si>
  <si>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</si>
  <si>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</si>
  <si>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</si>
  <si>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</si>
  <si>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</si>
  <si>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</si>
  <si>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</si>
  <si>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</si>
  <si>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</si>
  <si>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</si>
  <si>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</si>
  <si>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</si>
  <si>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</si>
  <si>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</si>
  <si>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</si>
  <si>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</si>
  <si>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</si>
  <si>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</si>
  <si>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</si>
  <si>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</si>
  <si>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</si>
  <si>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</si>
  <si>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</si>
  <si>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</si>
  <si>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</si>
  <si>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</si>
  <si>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</si>
  <si>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</si>
  <si>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</si>
  <si>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</si>
  <si>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</si>
  <si>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</si>
  <si>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</si>
  <si>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</si>
  <si>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</si>
  <si>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</si>
  <si>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</si>
  <si>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</si>
  <si>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</si>
  <si>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</si>
  <si>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</si>
  <si>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</si>
  <si>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</si>
  <si>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</si>
  <si>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</si>
  <si>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</si>
  <si>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</si>
  <si>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</si>
  <si>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</si>
  <si>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</si>
  <si>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</si>
  <si>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</si>
  <si>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</si>
  <si>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</si>
  <si>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</si>
  <si>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</si>
  <si>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</si>
  <si>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</si>
  <si>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</si>
  <si>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</si>
  <si>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</si>
  <si>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</si>
  <si>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</si>
  <si>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</si>
  <si>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</si>
  <si>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</si>
  <si>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</si>
  <si>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</si>
  <si>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</si>
  <si>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</si>
  <si>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</si>
  <si>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</si>
  <si>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</si>
  <si>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</si>
  <si>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</si>
  <si>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</si>
  <si>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</si>
  <si>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</si>
  <si>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</si>
  <si>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</si>
  <si>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</si>
  <si>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</si>
  <si>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</si>
  <si>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</si>
  <si>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</si>
  <si>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</si>
  <si>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</si>
  <si>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</si>
  <si>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</si>
  <si>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</si>
  <si>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</si>
  <si>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</si>
  <si>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</si>
  <si>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</si>
  <si>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</si>
  <si>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</si>
  <si>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</si>
  <si>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</si>
  <si>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</si>
  <si>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</si>
  <si>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</si>
  <si>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</si>
  <si>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</si>
  <si>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</si>
  <si>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</si>
  <si>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</si>
  <si>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</si>
  <si>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</si>
  <si>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</si>
  <si>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</si>
  <si>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</si>
  <si>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</si>
  <si>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</si>
  <si>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</si>
  <si>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</si>
  <si>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</si>
  <si>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</si>
  <si>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</si>
  <si>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</si>
  <si>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</si>
  <si>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</si>
  <si>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</si>
  <si>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</si>
  <si>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</si>
  <si>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</si>
  <si>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</si>
  <si>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</si>
  <si>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</si>
  <si>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</si>
  <si>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</si>
  <si>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</si>
  <si>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</si>
  <si>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</si>
  <si>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</si>
  <si>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</si>
  <si>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</si>
  <si>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</si>
  <si>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</si>
  <si>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</si>
  <si>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</si>
  <si>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</si>
  <si>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</si>
  <si>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</si>
  <si>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</si>
  <si>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</si>
  <si>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</si>
  <si>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</si>
  <si>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</si>
  <si>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</si>
  <si>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</si>
  <si>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</si>
  <si>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</si>
  <si>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</si>
  <si>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</si>
  <si>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</si>
  <si>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</si>
  <si>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</si>
  <si>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</si>
  <si>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</si>
  <si>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</si>
  <si>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</si>
  <si>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</si>
  <si>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</si>
  <si>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</si>
  <si>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</si>
  <si>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</si>
  <si>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</si>
  <si>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</si>
  <si>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</si>
  <si>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</si>
  <si>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</si>
  <si>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</si>
  <si>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</si>
  <si>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</si>
  <si>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</si>
  <si>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</si>
  <si>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</si>
  <si>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</si>
  <si>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</si>
  <si>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</si>
  <si>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</si>
  <si>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</si>
  <si>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</si>
  <si>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</si>
  <si>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</si>
  <si>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</si>
  <si>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</si>
  <si>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</si>
  <si>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</si>
  <si>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</si>
  <si>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</si>
  <si>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</si>
  <si>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</si>
  <si>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</si>
  <si>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</si>
  <si>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</si>
  <si>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</si>
  <si>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</si>
  <si>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</si>
  <si>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</si>
  <si>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</si>
  <si>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</si>
  <si>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</si>
  <si>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</si>
  <si>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</si>
  <si>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</si>
  <si>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</si>
  <si>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</si>
  <si>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</si>
  <si>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</si>
  <si>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</si>
  <si>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</si>
  <si>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</si>
  <si>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</si>
  <si>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</si>
  <si>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</si>
  <si>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</si>
  <si>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</si>
  <si>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</si>
  <si>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</si>
  <si>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</si>
  <si>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</si>
  <si>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</si>
  <si>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</si>
  <si>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</si>
  <si>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</si>
  <si>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</si>
  <si>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</si>
  <si>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</si>
  <si>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</si>
  <si>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</si>
  <si>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</si>
  <si>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</si>
  <si>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</si>
  <si>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</si>
  <si>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</si>
  <si>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</si>
  <si>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</si>
  <si>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</si>
  <si>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</si>
  <si>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</si>
  <si>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</si>
  <si>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</si>
  <si>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</si>
  <si>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</si>
  <si>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</si>
  <si>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</si>
  <si>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</si>
  <si>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</si>
  <si>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</si>
  <si>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</si>
  <si>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</si>
  <si>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</si>
  <si>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</si>
  <si>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</si>
  <si>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</si>
  <si>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</si>
  <si>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</si>
  <si>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</si>
  <si>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</si>
  <si>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</si>
  <si>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</si>
  <si>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</si>
  <si>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</si>
  <si>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</si>
  <si>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</si>
  <si>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</si>
  <si>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</si>
  <si>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</si>
  <si>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</si>
  <si>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</si>
  <si>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</si>
  <si>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</si>
  <si>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</si>
  <si>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</si>
  <si>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</si>
  <si>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</si>
  <si>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</si>
  <si>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</si>
  <si>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</si>
  <si>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</si>
  <si>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</si>
  <si>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</si>
  <si>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</si>
  <si>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</si>
  <si>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</si>
  <si>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</si>
  <si>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</si>
  <si>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</si>
  <si>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</si>
  <si>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</si>
  <si>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</si>
  <si>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</si>
  <si>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</si>
  <si>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</si>
  <si>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</si>
  <si>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</si>
  <si>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</si>
  <si>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</si>
  <si>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</si>
  <si>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</si>
  <si>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</si>
  <si>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</si>
  <si>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</si>
  <si>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</si>
  <si>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</si>
  <si>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</si>
  <si>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</si>
  <si>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</si>
  <si>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</si>
  <si>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</si>
  <si>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</si>
  <si>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</si>
  <si>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</si>
  <si>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</si>
  <si>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</si>
  <si>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</si>
  <si>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</si>
  <si>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</si>
  <si>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</si>
  <si>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</si>
  <si>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</si>
  <si>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</si>
  <si>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</si>
  <si>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</si>
  <si>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</si>
  <si>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</si>
  <si>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</si>
  <si>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</si>
  <si>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</si>
  <si>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</si>
  <si>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</si>
  <si>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</si>
  <si>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</si>
  <si>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</si>
  <si>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</si>
  <si>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</si>
  <si>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</si>
  <si>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</si>
  <si>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</si>
  <si>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</si>
  <si>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</si>
  <si>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</si>
  <si>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</si>
  <si>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</si>
  <si>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</si>
  <si>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</si>
  <si>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</si>
  <si>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</si>
  <si>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</si>
  <si>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</si>
  <si>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</si>
  <si>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</si>
  <si>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</si>
  <si>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</si>
  <si>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</si>
  <si>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</si>
  <si>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</si>
  <si>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</si>
  <si>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</si>
  <si>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</si>
  <si>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</si>
  <si>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</si>
  <si>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</si>
  <si>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</si>
  <si>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</si>
  <si>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</si>
  <si>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</si>
  <si>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</si>
  <si>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</si>
  <si>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</si>
  <si>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</si>
  <si>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</si>
  <si>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</si>
  <si>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</si>
  <si>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</si>
  <si>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</si>
  <si>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</si>
  <si>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</si>
  <si>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</si>
  <si>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</si>
  <si>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</si>
  <si>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</si>
  <si>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</si>
  <si>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</si>
  <si>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</si>
  <si>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</si>
  <si>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</si>
  <si>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</si>
  <si>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</si>
  <si>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</si>
  <si>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</si>
  <si>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</si>
  <si>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</si>
  <si>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</si>
  <si>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</si>
  <si>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</si>
  <si>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</si>
  <si>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</si>
  <si>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</si>
  <si>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</si>
  <si>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</si>
  <si>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</si>
  <si>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</si>
  <si>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</si>
  <si>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</si>
  <si>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</si>
  <si>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</si>
  <si>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</si>
  <si>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</si>
  <si>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</si>
  <si>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</si>
  <si>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</si>
  <si>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</si>
  <si>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</si>
  <si>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</si>
  <si>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</si>
  <si>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</si>
  <si>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</si>
  <si>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</si>
  <si>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</si>
  <si>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</si>
  <si>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</si>
  <si>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</si>
  <si>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</si>
  <si>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</si>
  <si>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</si>
  <si>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</si>
  <si>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</si>
  <si>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</si>
  <si>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</si>
  <si>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</si>
  <si>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</si>
  <si>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</si>
  <si>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</si>
  <si>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</si>
  <si>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</si>
  <si>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</si>
  <si>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</si>
  <si>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</si>
  <si>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</si>
  <si>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</si>
  <si>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</si>
  <si>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</si>
  <si>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</si>
  <si>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</si>
  <si>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</si>
  <si>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</si>
  <si>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</si>
  <si>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</si>
  <si>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</si>
  <si>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</si>
  <si>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</si>
  <si>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</si>
  <si>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</si>
  <si>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</si>
  <si>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</si>
  <si>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</si>
  <si>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</si>
  <si>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</si>
  <si>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</si>
  <si>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</si>
  <si>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</si>
  <si>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</si>
  <si>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</si>
  <si>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</si>
  <si>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</si>
  <si>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</si>
  <si>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</si>
  <si>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</si>
  <si>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</si>
  <si>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</si>
  <si>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</si>
  <si>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</si>
  <si>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</si>
  <si>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</si>
  <si>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</si>
  <si>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</si>
  <si>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</si>
  <si>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</si>
  <si>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</si>
  <si>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</si>
  <si>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</si>
  <si>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</si>
  <si>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</si>
  <si>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</si>
  <si>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</si>
  <si>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</si>
  <si>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</si>
  <si>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</si>
  <si>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</si>
  <si>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</si>
  <si>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</si>
  <si>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</si>
  <si>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</si>
  <si>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</si>
  <si>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</si>
  <si>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</si>
  <si>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</si>
  <si>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</si>
  <si>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</si>
  <si>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</si>
  <si>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</si>
  <si>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</si>
  <si>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</si>
  <si>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</si>
  <si>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</si>
  <si>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</si>
  <si>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</si>
  <si>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</si>
  <si>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</si>
  <si>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</si>
  <si>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</si>
  <si>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</si>
  <si>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</si>
  <si>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</si>
  <si>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</si>
  <si>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</si>
  <si>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</si>
  <si>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</si>
  <si>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</si>
  <si>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</si>
  <si>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</si>
  <si>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</si>
  <si>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</si>
  <si>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</si>
  <si>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</si>
  <si>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</si>
  <si>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</si>
  <si>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</si>
  <si>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</si>
  <si>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</si>
  <si>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</si>
  <si>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</si>
  <si>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</si>
  <si>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</si>
  <si>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</si>
  <si>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</si>
  <si>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</si>
  <si>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</si>
  <si>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</si>
  <si>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</si>
  <si>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</si>
  <si>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</si>
  <si>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</si>
  <si>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</si>
  <si>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</si>
  <si>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</si>
  <si>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</si>
  <si>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</si>
  <si>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</si>
  <si>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</si>
  <si>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</si>
  <si>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</si>
  <si>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</si>
  <si>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</si>
  <si>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</si>
  <si>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</si>
  <si>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</si>
  <si>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</si>
  <si>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</si>
  <si>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</si>
  <si>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</si>
  <si>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</si>
  <si>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</si>
  <si>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</si>
  <si>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</si>
  <si>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</si>
  <si>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</si>
  <si>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</si>
  <si>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</si>
  <si>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</si>
  <si>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</si>
  <si>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</si>
  <si>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</si>
  <si>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</si>
  <si>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</si>
  <si>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</si>
  <si>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</si>
  <si>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</si>
  <si>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</si>
  <si>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</si>
  <si>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</si>
  <si>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</si>
  <si>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</si>
  <si>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</si>
  <si>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</si>
  <si>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</si>
  <si>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</si>
  <si>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</si>
  <si>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</si>
  <si>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</si>
  <si>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</si>
  <si>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</si>
  <si>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</si>
  <si>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</si>
  <si>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</si>
  <si>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</si>
  <si>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</si>
  <si>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</si>
  <si>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</si>
  <si>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</si>
  <si>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</si>
  <si>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</si>
  <si>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</si>
  <si>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</si>
  <si>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</si>
  <si>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</si>
  <si>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</si>
  <si>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</si>
  <si>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</si>
  <si>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</si>
  <si>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</si>
  <si>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</si>
  <si>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</si>
  <si>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</si>
  <si>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</si>
  <si>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</si>
  <si>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</si>
  <si>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</si>
  <si>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</si>
  <si>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</si>
  <si>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</si>
  <si>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</si>
  <si>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</si>
  <si>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</si>
  <si>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</si>
  <si>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</si>
  <si>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</si>
  <si>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</si>
  <si>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</si>
  <si>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</si>
  <si>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</si>
  <si>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</si>
  <si>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</si>
  <si>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</si>
  <si>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</si>
  <si>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</si>
  <si>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</si>
  <si>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</si>
  <si>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</si>
  <si>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</si>
  <si>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</si>
  <si>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</si>
  <si>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</si>
  <si>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</si>
  <si>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</si>
  <si>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</si>
  <si>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</si>
  <si>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</si>
  <si>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</si>
  <si>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</si>
  <si>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</si>
  <si>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</si>
  <si>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</si>
  <si>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</si>
  <si>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</si>
  <si>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</si>
  <si>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</si>
  <si>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</si>
  <si>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</si>
  <si>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</si>
  <si>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</si>
  <si>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</si>
  <si>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</si>
  <si>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</si>
  <si>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</si>
  <si>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</si>
  <si>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</si>
  <si>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</si>
  <si>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</si>
  <si>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</si>
  <si>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</si>
  <si>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</si>
  <si>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</si>
  <si>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</si>
  <si>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</si>
  <si>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</si>
  <si>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</si>
  <si>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</si>
  <si>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</si>
  <si>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</si>
  <si>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</si>
  <si>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</si>
  <si>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</si>
  <si>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</si>
  <si>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</si>
  <si>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</si>
  <si>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</si>
  <si>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</si>
  <si>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</si>
  <si>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</si>
  <si>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</si>
  <si>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</si>
  <si>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</si>
  <si>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</si>
  <si>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</si>
  <si>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</si>
  <si>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</si>
  <si>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</si>
  <si>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</si>
  <si>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</si>
  <si>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</si>
  <si>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</si>
  <si>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</si>
  <si>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</si>
  <si>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</si>
  <si>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</si>
  <si>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</si>
  <si>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</si>
  <si>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</si>
  <si>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</si>
  <si>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</si>
  <si>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</si>
  <si>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</si>
  <si>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</si>
  <si>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</si>
  <si>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</si>
  <si>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</si>
  <si>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</si>
  <si>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</si>
  <si>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</si>
  <si>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</si>
  <si>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</si>
  <si>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</si>
  <si>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</si>
  <si>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</si>
  <si>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</si>
  <si>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</si>
  <si>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</si>
  <si>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</si>
  <si>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</si>
  <si>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</si>
  <si>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</si>
  <si>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</si>
  <si>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</si>
  <si>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</si>
  <si>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</si>
  <si>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</si>
  <si>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</si>
  <si>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</si>
  <si>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</si>
  <si>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</si>
  <si>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</si>
  <si>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</si>
  <si>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</si>
  <si>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</si>
  <si>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</si>
  <si>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</si>
  <si>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</si>
  <si>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</si>
  <si>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</si>
  <si>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</si>
  <si>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</si>
  <si>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</si>
  <si>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</si>
  <si>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</si>
  <si>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</si>
  <si>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</si>
  <si>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</si>
  <si>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</si>
  <si>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</si>
  <si>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</si>
  <si>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</si>
  <si>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</si>
  <si>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</si>
  <si>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</si>
  <si>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</si>
  <si>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</si>
  <si>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</si>
  <si>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</si>
  <si>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</si>
  <si>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</si>
  <si>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</si>
  <si>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</si>
  <si>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</si>
  <si>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</si>
  <si>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</si>
  <si>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</si>
  <si>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</si>
  <si>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</si>
  <si>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</si>
  <si>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</si>
  <si>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</si>
  <si>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</si>
  <si>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</si>
  <si>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</si>
  <si>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</si>
  <si>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</si>
  <si>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</si>
  <si>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</si>
  <si>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</si>
  <si>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</si>
  <si>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</si>
  <si>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</si>
  <si>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</si>
  <si>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</si>
  <si>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</si>
  <si>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</si>
  <si>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</si>
  <si>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</si>
  <si>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</si>
  <si>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</si>
  <si>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</si>
  <si>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</si>
  <si>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</si>
  <si>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</si>
  <si>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</si>
  <si>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</si>
  <si>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</si>
  <si>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</si>
  <si>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</si>
  <si>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</si>
  <si>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</si>
  <si>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</si>
  <si>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</si>
  <si>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</si>
  <si>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</si>
  <si>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</si>
  <si>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</si>
  <si>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</si>
  <si>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</si>
  <si>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</si>
  <si>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</si>
  <si>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</si>
  <si>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</si>
  <si>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</si>
  <si>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</si>
  <si>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</si>
  <si>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</si>
  <si>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</si>
  <si>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</si>
  <si>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</si>
  <si>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</si>
  <si>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</si>
  <si>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</si>
  <si>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</si>
  <si>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</si>
  <si>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</si>
  <si>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</si>
  <si>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</si>
  <si>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</si>
  <si>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</si>
  <si>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</si>
  <si>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</si>
  <si>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</si>
  <si>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</si>
  <si>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</si>
  <si>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</si>
  <si>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</si>
  <si>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</si>
  <si>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</si>
  <si>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</si>
  <si>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</si>
  <si>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</si>
  <si>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</si>
  <si>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</si>
  <si>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</si>
  <si>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</si>
  <si>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</si>
  <si>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</si>
  <si>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</si>
  <si>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</si>
  <si>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</si>
  <si>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</si>
  <si>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</si>
  <si>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</si>
  <si>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</si>
  <si>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</si>
  <si>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</si>
  <si>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</si>
  <si>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</si>
  <si>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</si>
  <si>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</si>
  <si>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</si>
  <si>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</si>
  <si>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</si>
  <si>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</si>
  <si>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</si>
  <si>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</si>
  <si>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</si>
  <si>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</si>
  <si>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</si>
  <si>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</si>
  <si>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</si>
  <si>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</si>
  <si>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</si>
  <si>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</si>
  <si>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</si>
  <si>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</si>
  <si>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</si>
  <si>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</si>
  <si>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</si>
  <si>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</si>
  <si>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</si>
  <si>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</si>
  <si>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</si>
  <si>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</si>
  <si>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</si>
  <si>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</si>
  <si>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</si>
  <si>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</si>
  <si>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</si>
  <si>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</si>
  <si>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</si>
  <si>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</si>
  <si>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</si>
  <si>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</si>
  <si>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</si>
  <si>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</si>
  <si>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</si>
  <si>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</si>
  <si>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</si>
  <si>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</si>
  <si>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</si>
  <si>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</si>
  <si>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</si>
  <si>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</si>
  <si>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</si>
  <si>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</si>
  <si>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</si>
  <si>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</si>
  <si>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</si>
  <si>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</si>
  <si>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</si>
  <si>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</si>
  <si>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</si>
  <si>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</si>
  <si>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</si>
  <si>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</si>
  <si>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</si>
  <si>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</si>
  <si>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</si>
  <si>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</si>
  <si>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</si>
  <si>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</si>
  <si>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</si>
  <si>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</si>
  <si>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</si>
  <si>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</si>
  <si>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</si>
  <si>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</si>
  <si>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</si>
  <si>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</si>
  <si>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</si>
  <si>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</si>
  <si>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</si>
  <si>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</si>
  <si>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</si>
  <si>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</si>
  <si>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</si>
  <si>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</si>
  <si>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</si>
  <si>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</si>
  <si>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</si>
  <si>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</si>
  <si>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</si>
  <si>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</si>
  <si>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</si>
  <si>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</si>
  <si>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</si>
  <si>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</si>
  <si>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</si>
  <si>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</si>
  <si>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</si>
  <si>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</si>
  <si>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</si>
  <si>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</si>
  <si>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</si>
  <si>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</si>
  <si>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</si>
  <si>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</si>
  <si>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</si>
  <si>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</si>
  <si>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</si>
  <si>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</si>
  <si>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</si>
  <si>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</si>
  <si>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</si>
  <si>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</si>
  <si>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</si>
  <si>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</si>
  <si>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</si>
  <si>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</si>
  <si>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</si>
  <si>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</si>
  <si>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</si>
  <si>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</si>
  <si>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</si>
  <si>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</si>
  <si>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</si>
  <si>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</si>
  <si>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</si>
  <si>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</si>
  <si>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</si>
  <si>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</si>
  <si>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</si>
  <si>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</si>
  <si>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</si>
  <si>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</si>
  <si>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</si>
  <si>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</si>
  <si>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</si>
  <si>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</si>
  <si>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</si>
  <si>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</si>
  <si>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</si>
  <si>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</si>
  <si>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</si>
  <si>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</si>
  <si>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</si>
  <si>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</si>
  <si>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</si>
  <si>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</si>
  <si>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</si>
  <si>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</si>
  <si>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</si>
  <si>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</si>
  <si>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</si>
  <si>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</si>
  <si>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</si>
  <si>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</si>
  <si>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</si>
  <si>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</si>
  <si>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</si>
  <si>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</si>
  <si>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</si>
  <si>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</si>
  <si>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</si>
  <si>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</si>
  <si>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</si>
  <si>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</si>
  <si>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</si>
  <si>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</si>
  <si>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</si>
  <si>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</si>
  <si>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</si>
  <si>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</si>
  <si>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</si>
  <si>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</si>
  <si>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</si>
  <si>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</si>
  <si>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</si>
  <si>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</si>
  <si>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</si>
  <si>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</si>
  <si>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</si>
  <si>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</si>
  <si>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</si>
  <si>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</si>
  <si>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</si>
  <si>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</si>
  <si>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</si>
  <si>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</si>
  <si>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</si>
  <si>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</si>
  <si>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</si>
  <si>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</si>
  <si>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</si>
  <si>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</si>
  <si>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</si>
  <si>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</si>
  <si>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</si>
  <si>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</si>
  <si>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</si>
  <si>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</si>
  <si>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</si>
  <si>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</si>
  <si>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</si>
  <si>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</si>
  <si>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</si>
  <si>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</si>
  <si>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</si>
  <si>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</si>
  <si>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</si>
  <si>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</si>
  <si>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</si>
  <si>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</si>
  <si>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</si>
  <si>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</si>
  <si>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</si>
  <si>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</si>
  <si>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</si>
  <si>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</si>
  <si>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</si>
  <si>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</si>
  <si>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</si>
  <si>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</si>
  <si>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</si>
  <si>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</si>
  <si>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</si>
  <si>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</si>
  <si>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</si>
  <si>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</si>
  <si>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</si>
  <si>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</si>
  <si>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</si>
  <si>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</si>
  <si>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</si>
  <si>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</si>
  <si>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</si>
  <si>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</si>
  <si>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</si>
  <si>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</si>
  <si>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</si>
  <si>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</si>
  <si>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</si>
  <si>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</si>
  <si>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</si>
  <si>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</si>
  <si>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</si>
  <si>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</si>
  <si>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</si>
  <si>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</si>
  <si>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</si>
  <si>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</si>
  <si>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</si>
  <si>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</si>
  <si>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</si>
  <si>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</si>
  <si>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</si>
  <si>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</si>
  <si>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</si>
  <si>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</si>
  <si>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</si>
  <si>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</si>
  <si>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</si>
  <si>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</si>
  <si>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</si>
  <si>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</si>
  <si>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</si>
  <si>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</si>
  <si>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</si>
  <si>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</si>
  <si>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</si>
  <si>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</si>
  <si>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</si>
  <si>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</si>
  <si>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</si>
  <si>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</si>
  <si>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</si>
  <si>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</si>
  <si>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</si>
  <si>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</si>
  <si>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</si>
  <si>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</si>
  <si>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</si>
  <si>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</si>
  <si>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</si>
  <si>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</si>
  <si>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</si>
  <si>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</si>
  <si>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</si>
  <si>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</si>
  <si>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</si>
  <si>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</si>
  <si>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</si>
  <si>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</si>
  <si>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</si>
  <si>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</si>
  <si>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</si>
  <si>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</si>
  <si>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</si>
  <si>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</si>
  <si>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</si>
  <si>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</si>
  <si>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</si>
  <si>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</si>
  <si>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</si>
  <si>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</si>
  <si>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</si>
  <si>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</si>
  <si>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</si>
  <si>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</si>
  <si>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</si>
  <si>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</si>
  <si>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</si>
  <si>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</si>
  <si>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</si>
  <si>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</si>
  <si>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</si>
  <si>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</si>
  <si>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</si>
  <si>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</si>
  <si>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</si>
  <si>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</si>
  <si>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</si>
  <si>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</si>
  <si>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</si>
  <si>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</si>
  <si>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</si>
  <si>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</si>
  <si>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</si>
  <si>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</si>
  <si>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</si>
  <si>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</si>
  <si>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</si>
  <si>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</si>
  <si>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</si>
  <si>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</si>
  <si>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</si>
  <si>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</si>
  <si>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</si>
  <si>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</si>
  <si>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</si>
  <si>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</si>
  <si>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</si>
  <si>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</si>
  <si>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</si>
  <si>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</si>
  <si>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</si>
  <si>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</si>
  <si>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</si>
  <si>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</si>
  <si>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</si>
  <si>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</si>
  <si>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</si>
  <si>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</si>
  <si>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</si>
  <si>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</si>
  <si>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</si>
  <si>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</si>
  <si>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</si>
  <si>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</si>
  <si>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</si>
  <si>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</si>
  <si>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</si>
  <si>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</si>
  <si>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</si>
  <si>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</si>
  <si>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</si>
  <si>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</si>
  <si>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</si>
  <si>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</si>
  <si>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</si>
  <si>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</si>
  <si>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</si>
  <si>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</si>
  <si>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</si>
  <si>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</si>
  <si>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</si>
  <si>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</si>
  <si>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</si>
  <si>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</si>
  <si>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</si>
  <si>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</si>
  <si>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</si>
  <si>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</si>
  <si>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</si>
  <si>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</si>
  <si>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</si>
  <si>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</si>
  <si>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</si>
  <si>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</si>
  <si>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</si>
  <si>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</si>
  <si>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</si>
  <si>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</si>
  <si>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</si>
  <si>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</si>
  <si>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</si>
  <si>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</si>
  <si>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</si>
  <si>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</si>
  <si>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</si>
  <si>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</si>
  <si>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</si>
  <si>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</si>
  <si>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</si>
  <si>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</si>
  <si>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</si>
  <si>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</si>
  <si>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</si>
  <si>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</si>
  <si>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</si>
  <si>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</si>
  <si>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</si>
  <si>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</si>
  <si>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</si>
  <si>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</si>
  <si>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</si>
  <si>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</si>
  <si>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</si>
  <si>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</si>
  <si>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</si>
  <si>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</si>
  <si>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</si>
  <si>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</si>
  <si>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</si>
  <si>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</si>
  <si>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</si>
  <si>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</si>
  <si>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</si>
  <si>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</si>
  <si>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</si>
  <si>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</si>
  <si>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</si>
  <si>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</si>
  <si>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</si>
  <si>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</si>
  <si>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</si>
  <si>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</si>
  <si>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</si>
  <si>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</si>
  <si>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</si>
  <si>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</si>
  <si>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</si>
  <si>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</si>
  <si>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</si>
  <si>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</si>
  <si>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</si>
  <si>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</si>
  <si>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</si>
  <si>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</si>
  <si>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</si>
  <si>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</si>
  <si>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</si>
  <si>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</si>
  <si>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</si>
  <si>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</si>
  <si>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</si>
  <si>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</si>
  <si>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</si>
  <si>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</si>
  <si>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</si>
  <si>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</si>
  <si>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</si>
  <si>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</si>
  <si>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</si>
  <si>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</si>
  <si>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</si>
  <si>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</si>
  <si>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</si>
  <si>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</si>
  <si>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</si>
  <si>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</si>
  <si>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</si>
  <si>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</si>
  <si>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</si>
  <si>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</si>
  <si>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</si>
  <si>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</si>
  <si>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</si>
  <si>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</si>
  <si>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</si>
  <si>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</si>
  <si>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</si>
  <si>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</si>
  <si>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</si>
  <si>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</si>
  <si>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</si>
  <si>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</si>
  <si>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</si>
  <si>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</si>
  <si>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</si>
  <si>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</si>
  <si>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</si>
  <si>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</si>
  <si>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</si>
  <si>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</si>
  <si>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</si>
  <si>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</si>
  <si>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</si>
  <si>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</si>
  <si>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</si>
  <si>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</si>
  <si>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</si>
  <si>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</si>
  <si>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</si>
  <si>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</si>
  <si>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</si>
  <si>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</si>
  <si>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</si>
  <si>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</si>
  <si>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</si>
  <si>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</si>
  <si>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</si>
  <si>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</si>
  <si>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</si>
  <si>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</si>
  <si>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</si>
  <si>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</si>
  <si>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</si>
  <si>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</si>
  <si>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</si>
  <si>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</si>
  <si>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</si>
  <si>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</si>
  <si>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</si>
  <si>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</si>
  <si>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</si>
  <si>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</si>
  <si>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</si>
  <si>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</si>
  <si>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</si>
  <si>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</si>
  <si>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</si>
  <si>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</si>
  <si>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</si>
  <si>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</si>
  <si>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</si>
  <si>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</si>
  <si>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</si>
  <si>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</si>
  <si>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</si>
  <si>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</si>
  <si>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</si>
  <si>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</si>
  <si>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</si>
  <si>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</si>
  <si>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</si>
  <si>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</si>
  <si>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</si>
  <si>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</si>
  <si>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</si>
  <si>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</si>
  <si>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</si>
  <si>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</si>
  <si>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</si>
  <si>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</si>
  <si>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</si>
  <si>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</si>
  <si>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</si>
  <si>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</si>
  <si>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</si>
  <si>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</si>
  <si>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</si>
  <si>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</si>
  <si>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</si>
  <si>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</si>
  <si>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</si>
  <si>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</si>
  <si>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</si>
  <si>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</si>
  <si>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</si>
  <si>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</si>
  <si>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</si>
  <si>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</si>
  <si>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</si>
  <si>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</si>
  <si>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</si>
  <si>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</si>
  <si>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</si>
  <si>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</si>
  <si>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</si>
  <si>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</si>
  <si>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</si>
  <si>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</si>
  <si>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</si>
  <si>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</si>
  <si>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</si>
  <si>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</si>
  <si>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</si>
  <si>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</si>
  <si>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</si>
  <si>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</si>
  <si>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</si>
  <si>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</si>
  <si>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</si>
  <si>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</si>
  <si>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</si>
  <si>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</si>
  <si>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</si>
  <si>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</si>
  <si>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</si>
  <si>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</si>
  <si>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</si>
  <si>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</si>
  <si>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</si>
  <si>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</si>
  <si>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</si>
  <si>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</si>
  <si>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</si>
  <si>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</si>
  <si>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</si>
  <si>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</si>
  <si>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</si>
  <si>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</si>
  <si>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</si>
  <si>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</si>
  <si>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</si>
  <si>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</si>
  <si>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</si>
  <si>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</si>
  <si>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</si>
  <si>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</si>
  <si>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</si>
  <si>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</si>
  <si>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</si>
  <si>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</si>
  <si>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</si>
  <si>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</si>
  <si>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</si>
  <si>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</si>
  <si>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</si>
  <si>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</si>
  <si>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</si>
  <si>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</si>
  <si>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</si>
  <si>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</si>
  <si>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</si>
  <si>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</si>
  <si>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</si>
  <si>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</si>
  <si>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</si>
  <si>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</si>
  <si>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</si>
  <si>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</si>
  <si>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</si>
  <si>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</si>
  <si>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</si>
  <si>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</si>
  <si>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</si>
  <si>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</si>
  <si>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</si>
  <si>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</si>
  <si>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</si>
  <si>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</si>
  <si>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</si>
  <si>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</si>
  <si>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</si>
  <si>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</si>
  <si>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</si>
  <si>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</si>
  <si>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</si>
  <si>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</si>
  <si>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</si>
  <si>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</si>
  <si>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</si>
  <si>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</si>
  <si>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</si>
  <si>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</si>
  <si>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</si>
  <si>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</si>
  <si>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</si>
  <si>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</si>
  <si>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</si>
  <si>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</si>
  <si>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</si>
  <si>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</si>
  <si>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</si>
  <si>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</si>
  <si>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</si>
  <si>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</si>
  <si>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</si>
  <si>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</si>
  <si>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</si>
  <si>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</si>
  <si>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</si>
  <si>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</si>
  <si>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</si>
  <si>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</si>
  <si>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</si>
  <si>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</si>
  <si>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</si>
  <si>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</si>
  <si>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</si>
  <si>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</si>
  <si>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</si>
  <si>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</si>
  <si>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</si>
  <si>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</si>
  <si>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</si>
  <si>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</si>
  <si>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</si>
  <si>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</si>
  <si>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</si>
  <si>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</si>
  <si>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</si>
  <si>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</si>
  <si>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</si>
  <si>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</si>
  <si>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</si>
  <si>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</si>
  <si>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</si>
  <si>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</si>
  <si>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</si>
  <si>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</si>
  <si>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</si>
  <si>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</si>
  <si>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</si>
  <si>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</si>
  <si>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</si>
  <si>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</si>
  <si>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</si>
  <si>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</si>
  <si>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</si>
  <si>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</si>
  <si>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</si>
  <si>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</si>
  <si>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</si>
  <si>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</si>
  <si>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</si>
  <si>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</si>
  <si>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</si>
  <si>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</si>
  <si>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</si>
  <si>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</si>
  <si>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</si>
  <si>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</si>
  <si>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</si>
  <si>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</si>
  <si>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</si>
  <si>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</si>
  <si>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</si>
  <si>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</si>
  <si>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</si>
  <si>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</si>
  <si>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</si>
  <si>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</si>
  <si>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</si>
  <si>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</si>
  <si>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</si>
  <si>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</si>
  <si>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</si>
  <si>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</si>
  <si>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</si>
  <si>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</si>
  <si>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</si>
  <si>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</si>
  <si>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</si>
  <si>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</si>
  <si>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</si>
  <si>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</si>
  <si>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</si>
  <si>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</si>
  <si>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</si>
  <si>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</si>
  <si>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</si>
  <si>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</si>
  <si>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</si>
  <si>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</si>
  <si>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</si>
  <si>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</si>
  <si>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</si>
  <si>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</si>
  <si>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</si>
  <si>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</si>
  <si>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</si>
  <si>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</si>
  <si>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</si>
  <si>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</si>
  <si>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</si>
  <si>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</si>
  <si>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</si>
  <si>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</si>
  <si>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</si>
  <si>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</si>
  <si>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</si>
  <si>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</si>
  <si>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</si>
  <si>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</si>
  <si>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</si>
  <si>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</si>
  <si>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</si>
  <si>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</si>
  <si>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</si>
  <si>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</si>
  <si>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</si>
  <si>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</si>
  <si>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</si>
  <si>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</si>
  <si>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</si>
  <si>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</si>
  <si>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</si>
  <si>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</si>
  <si>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</si>
  <si>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</si>
  <si>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</si>
  <si>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</si>
  <si>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</si>
  <si>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</si>
  <si>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</si>
  <si>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</si>
  <si>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</si>
  <si>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</si>
  <si>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</si>
  <si>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</si>
  <si>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</si>
  <si>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</si>
  <si>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</si>
  <si>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</si>
  <si>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</si>
  <si>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</si>
  <si>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</si>
  <si>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</si>
  <si>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</si>
  <si>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</si>
  <si>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</si>
  <si>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</si>
  <si>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</si>
  <si>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</si>
  <si>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</si>
  <si>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</si>
  <si>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</si>
  <si>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</si>
  <si>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</si>
  <si>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</si>
  <si>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</si>
  <si>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</si>
  <si>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</si>
  <si>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</si>
  <si>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</si>
  <si>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</si>
  <si>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</si>
  <si>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</si>
  <si>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</si>
  <si>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</si>
  <si>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</si>
  <si>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</si>
  <si>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</si>
  <si>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</si>
  <si>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</si>
  <si>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</si>
  <si>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</si>
  <si>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</si>
  <si>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</si>
  <si>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</si>
  <si>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</si>
  <si>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</si>
  <si>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</si>
  <si>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</si>
  <si>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</si>
  <si>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</si>
  <si>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</si>
  <si>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</si>
  <si>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</si>
  <si>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</si>
  <si>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</si>
  <si>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</si>
  <si>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</si>
  <si>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</si>
  <si>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</si>
  <si>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</si>
  <si>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</si>
  <si>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</si>
  <si>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</si>
  <si>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</si>
  <si>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</si>
  <si>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</si>
  <si>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</si>
  <si>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</si>
  <si>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</si>
  <si>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</si>
  <si>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</si>
  <si>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</si>
  <si>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</si>
  <si>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</si>
  <si>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</si>
  <si>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</si>
  <si>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</si>
  <si>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</si>
  <si>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</si>
  <si>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</si>
  <si>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</si>
  <si>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</si>
  <si>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</si>
  <si>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</si>
  <si>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</si>
  <si>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</si>
  <si>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</si>
  <si>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</si>
  <si>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</si>
  <si>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</si>
  <si>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</si>
  <si>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</si>
  <si>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</si>
  <si>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</si>
  <si>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</si>
  <si>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</si>
  <si>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</si>
  <si>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</si>
  <si>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</si>
  <si>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</si>
  <si>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</si>
  <si>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</si>
  <si>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</si>
  <si>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</si>
  <si>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</si>
  <si>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</si>
  <si>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</si>
  <si>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</si>
  <si>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</si>
  <si>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</si>
  <si>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</si>
  <si>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</si>
  <si>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</si>
  <si>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</si>
  <si>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</si>
  <si>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</si>
  <si>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</si>
  <si>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</si>
  <si>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</si>
  <si>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</si>
  <si>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</si>
  <si>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</si>
  <si>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</si>
  <si>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</si>
  <si>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</si>
  <si>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</si>
  <si>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</si>
  <si>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</si>
  <si>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</si>
  <si>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</si>
  <si>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</si>
  <si>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</si>
  <si>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</si>
  <si>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</si>
  <si>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</si>
  <si>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</si>
  <si>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</si>
  <si>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</si>
  <si>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</si>
  <si>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</si>
  <si>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</si>
  <si>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</si>
  <si>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</si>
  <si>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</si>
  <si>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</si>
  <si>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</si>
  <si>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</si>
  <si>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</si>
  <si>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</si>
  <si>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</si>
  <si>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</si>
  <si>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</si>
  <si>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</si>
  <si>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</si>
  <si>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</si>
  <si>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</si>
  <si>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</si>
  <si>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</si>
  <si>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</si>
  <si>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</si>
  <si>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</si>
  <si>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</si>
  <si>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</si>
  <si>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</si>
  <si>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</si>
  <si>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</si>
  <si>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</si>
  <si>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</si>
  <si>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</si>
  <si>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</si>
  <si>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</si>
  <si>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</si>
  <si>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</si>
  <si>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</si>
  <si>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</si>
  <si>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</si>
  <si>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</si>
  <si>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</si>
  <si>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</si>
  <si>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</si>
  <si>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</si>
  <si>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</si>
  <si>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</si>
  <si>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</si>
  <si>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</si>
  <si>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</si>
  <si>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</si>
  <si>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</si>
  <si>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</si>
  <si>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</si>
  <si>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</si>
  <si>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</si>
  <si>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</si>
  <si>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</si>
  <si>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</si>
  <si>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</si>
  <si>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</si>
  <si>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</si>
  <si>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</si>
  <si>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</si>
  <si>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</si>
  <si>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</si>
  <si>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</si>
  <si>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</si>
  <si>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</si>
  <si>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</si>
  <si>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</si>
  <si>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</si>
  <si>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</si>
  <si>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</si>
  <si>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</si>
  <si>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</si>
  <si>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</si>
  <si>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</si>
  <si>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</si>
  <si>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</si>
  <si>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</si>
  <si>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</si>
  <si>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</si>
  <si>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</si>
  <si>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</si>
  <si>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</si>
  <si>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</si>
  <si>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</si>
  <si>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</si>
  <si>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</si>
  <si>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</si>
  <si>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</si>
  <si>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</si>
  <si>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</si>
  <si>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</si>
  <si>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</si>
  <si>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</si>
  <si>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</si>
  <si>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</si>
  <si>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</si>
  <si>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</si>
  <si>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</si>
  <si>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</si>
  <si>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</si>
  <si>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</si>
  <si>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</si>
  <si>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</si>
  <si>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</si>
  <si>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</si>
  <si>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</si>
  <si>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</si>
  <si>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</si>
  <si>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</si>
  <si>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</si>
  <si>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</si>
  <si>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</si>
  <si>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</si>
  <si>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</si>
  <si>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</si>
  <si>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</si>
  <si>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</si>
  <si>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</si>
  <si>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</si>
  <si>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</si>
  <si>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</si>
  <si>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</si>
  <si>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</si>
  <si>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</si>
  <si>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</si>
  <si>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</si>
  <si>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</si>
  <si>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</si>
  <si>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</si>
  <si>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</si>
  <si>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</si>
  <si>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</si>
  <si>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</si>
  <si>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</si>
  <si>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</si>
  <si>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</si>
  <si>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</si>
  <si>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</si>
  <si>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</si>
  <si>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</si>
  <si>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</si>
  <si>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</si>
  <si>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</si>
  <si>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</si>
  <si>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</si>
  <si>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</si>
  <si>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</si>
  <si>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</si>
  <si>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</si>
  <si>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</si>
  <si>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</si>
  <si>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</si>
  <si>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</si>
  <si>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</si>
  <si>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</si>
  <si>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</si>
  <si>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</si>
  <si>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</si>
  <si>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</si>
  <si>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</si>
  <si>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</si>
  <si>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</si>
  <si>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</si>
  <si>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</si>
  <si>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</si>
  <si>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</si>
  <si>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</si>
  <si>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</si>
  <si>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</si>
  <si>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</si>
  <si>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</si>
  <si>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</si>
  <si>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</si>
  <si>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</si>
  <si>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</si>
  <si>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</si>
  <si>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</si>
  <si>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</si>
  <si>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</si>
  <si>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</si>
  <si>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</si>
  <si>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</si>
  <si>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</si>
  <si>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</si>
  <si>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</si>
  <si>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</si>
  <si>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</si>
  <si>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</si>
  <si>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</si>
  <si>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</si>
  <si>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</si>
  <si>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</si>
  <si>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</si>
  <si>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</si>
  <si>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</si>
  <si>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</si>
  <si>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</si>
  <si>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</si>
  <si>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</si>
  <si>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</si>
  <si>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</si>
  <si>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</si>
  <si>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</si>
  <si>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</si>
  <si>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</si>
  <si>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</si>
  <si>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</si>
  <si>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</si>
  <si>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</si>
  <si>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</si>
  <si>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</si>
  <si>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</si>
  <si>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</si>
  <si>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</si>
  <si>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</si>
  <si>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</si>
  <si>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</si>
  <si>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</si>
  <si>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</si>
  <si>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</si>
  <si>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</si>
  <si>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</si>
  <si>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</si>
  <si>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</si>
  <si>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</si>
  <si>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</si>
  <si>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</si>
  <si>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</si>
  <si>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</si>
  <si>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</si>
  <si>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</si>
  <si>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</si>
  <si>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</si>
  <si>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</si>
  <si>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</si>
  <si>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</si>
  <si>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</si>
  <si>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</si>
  <si>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</si>
  <si>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</si>
  <si>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</si>
  <si>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</si>
  <si>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</si>
  <si>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</si>
  <si>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</si>
  <si>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</si>
  <si>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</si>
  <si>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</si>
  <si>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</si>
  <si>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</si>
  <si>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</si>
  <si>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</si>
  <si>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</si>
  <si>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</si>
  <si>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</si>
  <si>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</si>
  <si>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</si>
  <si>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</si>
  <si>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</si>
  <si>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</si>
  <si>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</si>
  <si>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</si>
  <si>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</si>
  <si>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</si>
  <si>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</si>
  <si>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</si>
  <si>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</si>
  <si>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</si>
  <si>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</si>
  <si>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</si>
  <si>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</si>
  <si>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</si>
  <si>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</si>
  <si>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</si>
  <si>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</si>
  <si>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</si>
  <si>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</si>
  <si>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</si>
  <si>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</si>
  <si>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</si>
  <si>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</si>
  <si>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</si>
  <si>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</si>
  <si>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</si>
  <si>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</si>
  <si>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</si>
  <si>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</si>
  <si>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</si>
  <si>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</si>
  <si>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</si>
  <si>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</si>
  <si>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</si>
  <si>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</si>
  <si>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</si>
  <si>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</si>
  <si>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</si>
  <si>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</si>
  <si>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</si>
  <si>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</si>
  <si>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</si>
  <si>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</si>
  <si>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</si>
  <si>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</si>
  <si>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</si>
  <si>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</si>
  <si>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</si>
  <si>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</si>
  <si>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</si>
  <si>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</si>
  <si>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</si>
  <si>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</si>
  <si>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</si>
  <si>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</si>
  <si>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</si>
  <si>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</si>
  <si>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</si>
  <si>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</si>
  <si>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</si>
  <si>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</si>
  <si>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</si>
  <si>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</si>
  <si>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</si>
  <si>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</si>
  <si>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</si>
  <si>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</si>
  <si>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</si>
  <si>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</si>
  <si>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</si>
  <si>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</si>
  <si>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</si>
  <si>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</si>
  <si>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</si>
  <si>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</si>
  <si>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</si>
  <si>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</si>
  <si>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</si>
  <si>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</si>
  <si>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</si>
  <si>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</si>
  <si>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</si>
  <si>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</si>
  <si>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</si>
  <si>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</si>
  <si>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</si>
  <si>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</si>
  <si>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</si>
  <si>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</si>
  <si>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</si>
  <si>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</si>
  <si>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</si>
  <si>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</si>
  <si>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</si>
  <si>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</si>
  <si>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</si>
  <si>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</si>
  <si>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</si>
  <si>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</si>
  <si>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</si>
  <si>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</si>
  <si>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</si>
  <si>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</si>
  <si>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</si>
  <si>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</si>
  <si>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</si>
  <si>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</si>
  <si>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</si>
  <si>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</si>
  <si>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</si>
  <si>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</si>
  <si>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</si>
  <si>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</si>
  <si>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</si>
  <si>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</si>
  <si>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</si>
  <si>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</si>
  <si>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</si>
  <si>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</si>
  <si>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</si>
  <si>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</si>
  <si>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</si>
  <si>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</si>
  <si>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</si>
  <si>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</si>
  <si>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</si>
  <si>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</si>
  <si>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</si>
  <si>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</si>
  <si>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</si>
  <si>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</si>
  <si>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</si>
  <si>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</si>
  <si>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</si>
  <si>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</si>
  <si>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</si>
  <si>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</si>
  <si>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</si>
  <si>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</si>
  <si>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</si>
  <si>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</si>
  <si>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</si>
  <si>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</si>
  <si>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</si>
  <si>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</si>
  <si>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</si>
  <si>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</si>
  <si>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</si>
  <si>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</si>
  <si>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</si>
  <si>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</si>
  <si>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</si>
  <si>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</si>
  <si>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</si>
  <si>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</si>
  <si>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</si>
  <si>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</si>
  <si>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</si>
  <si>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</si>
  <si>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</si>
  <si>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</si>
  <si>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</si>
  <si>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</si>
  <si>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</si>
  <si>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</si>
  <si>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</si>
  <si>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</si>
  <si>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</si>
  <si>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</si>
  <si>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</si>
  <si>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</si>
  <si>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</si>
  <si>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</si>
  <si>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</si>
  <si>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</si>
  <si>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</si>
  <si>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</si>
  <si>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</si>
  <si>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</si>
  <si>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</si>
  <si>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</si>
  <si>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</si>
  <si>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</si>
  <si>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</si>
  <si>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</si>
  <si>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</si>
  <si>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</si>
  <si>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</si>
  <si>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</si>
  <si>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</si>
  <si>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</si>
  <si>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</si>
  <si>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</si>
  <si>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</si>
  <si>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</si>
  <si>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</si>
  <si>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</si>
  <si>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</si>
  <si>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</si>
  <si>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</si>
  <si>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</si>
  <si>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</si>
  <si>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</si>
  <si>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</si>
  <si>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</si>
  <si>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</si>
  <si>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</si>
  <si>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</si>
  <si>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</si>
  <si>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</si>
  <si>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</si>
  <si>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</si>
  <si>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</si>
  <si>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</si>
  <si>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</si>
  <si>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</si>
  <si>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</si>
  <si>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</si>
  <si>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</si>
  <si>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</si>
  <si>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</si>
  <si>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</si>
  <si>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</si>
  <si>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</si>
  <si>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</si>
  <si>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</si>
  <si>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</si>
  <si>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</si>
  <si>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</si>
  <si>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</si>
  <si>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</si>
  <si>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</si>
  <si>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</si>
  <si>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</si>
  <si>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</si>
  <si>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</si>
  <si>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</si>
  <si>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</si>
  <si>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</si>
  <si>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</si>
  <si>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</si>
  <si>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</si>
  <si>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</si>
  <si>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</si>
  <si>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</si>
  <si>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</si>
  <si>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</si>
  <si>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</si>
  <si>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</si>
  <si>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</si>
  <si>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</si>
  <si>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</si>
  <si>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</si>
  <si>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</si>
  <si>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</si>
  <si>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</si>
  <si>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</si>
  <si>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</si>
  <si>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</si>
  <si>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</si>
  <si>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</si>
  <si>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</si>
  <si>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</si>
  <si>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</si>
  <si>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</si>
  <si>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</si>
  <si>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</si>
  <si>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</si>
  <si>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</si>
  <si>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</si>
  <si>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</si>
  <si>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</si>
  <si>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</si>
  <si>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</si>
  <si>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</si>
  <si>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</si>
  <si>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</si>
  <si>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</si>
  <si>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</si>
  <si>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</si>
  <si>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</si>
  <si>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</si>
  <si>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</si>
  <si>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</si>
  <si>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</si>
  <si>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</si>
  <si>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</si>
  <si>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</si>
  <si>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</si>
  <si>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</si>
  <si>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</si>
  <si>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</si>
  <si>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</si>
  <si>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</si>
  <si>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</si>
  <si>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</si>
  <si>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</si>
  <si>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</si>
  <si>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</si>
  <si>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</si>
  <si>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</si>
  <si>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</si>
  <si>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</si>
  <si>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</si>
  <si>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</si>
  <si>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</si>
  <si>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</si>
  <si>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</si>
  <si>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</si>
  <si>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</si>
  <si>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</si>
  <si>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</si>
  <si>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</si>
  <si>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</si>
  <si>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</si>
  <si>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</si>
  <si>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</si>
  <si>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</si>
  <si>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</si>
  <si>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</si>
  <si>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</si>
  <si>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</si>
  <si>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</si>
  <si>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</si>
  <si>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</si>
  <si>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</si>
  <si>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</si>
  <si>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</si>
  <si>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</si>
  <si>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</si>
  <si>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</si>
  <si>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</si>
  <si>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</si>
  <si>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</si>
  <si>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</si>
  <si>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</si>
  <si>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</si>
  <si>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</si>
  <si>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</si>
  <si>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</si>
  <si>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</si>
  <si>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</si>
  <si>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</si>
  <si>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</si>
  <si>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</si>
  <si>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</si>
  <si>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</si>
  <si>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</si>
  <si>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</si>
  <si>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</si>
  <si>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</si>
  <si>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</si>
  <si>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</si>
  <si>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</si>
  <si>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</si>
  <si>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</si>
  <si>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</si>
  <si>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</si>
  <si>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</si>
  <si>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</si>
  <si>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</si>
  <si>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</si>
  <si>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</si>
  <si>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</si>
  <si>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</si>
  <si>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</si>
  <si>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</si>
  <si>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</si>
  <si>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</si>
  <si>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</si>
  <si>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</si>
  <si>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</si>
  <si>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</si>
  <si>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</si>
  <si>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</si>
  <si>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</si>
  <si>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</si>
  <si>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</si>
  <si>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</si>
  <si>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</si>
  <si>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</si>
  <si>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</si>
  <si>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</si>
  <si>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</si>
  <si>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</si>
  <si>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</si>
  <si>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</si>
  <si>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</si>
  <si>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</si>
  <si>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</si>
  <si>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</si>
  <si>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</si>
  <si>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</si>
  <si>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</si>
  <si>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</si>
  <si>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</si>
  <si>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</si>
  <si>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</si>
  <si>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</si>
  <si>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</si>
  <si>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</si>
  <si>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</si>
  <si>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</si>
  <si>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</si>
  <si>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</si>
  <si>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</si>
  <si>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</si>
  <si>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</si>
  <si>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</si>
  <si>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</si>
  <si>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</si>
  <si>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</si>
  <si>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</si>
  <si>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</si>
  <si>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</si>
  <si>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</si>
  <si>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</si>
  <si>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</si>
  <si>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</si>
  <si>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</si>
  <si>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</si>
  <si>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</si>
  <si>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</si>
  <si>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</si>
  <si>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</si>
  <si>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</si>
  <si>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</si>
  <si>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</si>
  <si>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</si>
  <si>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</si>
  <si>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</si>
  <si>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</si>
  <si>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</si>
  <si>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</si>
  <si>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</si>
  <si>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</si>
  <si>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</si>
  <si>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</si>
  <si>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</si>
  <si>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</si>
  <si>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</si>
  <si>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</si>
  <si>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</si>
  <si>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</si>
  <si>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</si>
  <si>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</si>
  <si>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</si>
  <si>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</si>
  <si>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</si>
  <si>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</si>
  <si>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</si>
  <si>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</si>
  <si>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</si>
  <si>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</si>
  <si>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</si>
  <si>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</si>
  <si>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</si>
  <si>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</si>
  <si>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</si>
  <si>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</si>
  <si>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</si>
  <si>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</si>
  <si>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</si>
  <si>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</si>
  <si>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</si>
  <si>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</si>
  <si>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</si>
  <si>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</si>
  <si>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</si>
  <si>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</si>
  <si>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</si>
  <si>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</si>
  <si>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</si>
  <si>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</si>
  <si>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</si>
  <si>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</si>
  <si>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</si>
  <si>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</si>
  <si>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</si>
  <si>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</si>
  <si>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</si>
  <si>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</si>
  <si>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</si>
  <si>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</si>
  <si>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</si>
  <si>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</si>
  <si>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</si>
  <si>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</si>
  <si>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</si>
  <si>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</si>
  <si>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</si>
  <si>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</si>
  <si>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</si>
  <si>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</si>
  <si>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</si>
  <si>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</si>
  <si>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</si>
  <si>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</si>
  <si>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</si>
  <si>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</si>
  <si>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</si>
  <si>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</si>
  <si>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</si>
  <si>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</si>
  <si>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</si>
  <si>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</si>
  <si>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</si>
  <si>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</si>
  <si>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</si>
  <si>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</si>
  <si>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</si>
  <si>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</si>
  <si>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</si>
  <si>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</si>
  <si>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</si>
  <si>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</si>
  <si>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</si>
  <si>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</si>
  <si>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</si>
  <si>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</si>
  <si>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</si>
  <si>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</si>
  <si>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</si>
  <si>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</si>
  <si>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</si>
  <si>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</si>
  <si>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</si>
  <si>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</si>
  <si>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</si>
  <si>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</si>
  <si>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</si>
  <si>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</si>
  <si>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</si>
  <si>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</si>
  <si>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</si>
  <si>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</si>
  <si>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</si>
  <si>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</si>
  <si>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</si>
  <si>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</si>
  <si>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</si>
  <si>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</si>
  <si>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</si>
  <si>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</si>
  <si>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</si>
  <si>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</si>
  <si>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</si>
  <si>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</si>
  <si>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</si>
  <si>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</si>
  <si>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</si>
  <si>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</si>
  <si>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</si>
  <si>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</si>
  <si>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</si>
  <si>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</si>
  <si>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</si>
  <si>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</si>
  <si>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</si>
  <si>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</si>
  <si>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</si>
  <si>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</si>
  <si>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</si>
  <si>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</si>
  <si>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</si>
  <si>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</si>
  <si>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</si>
  <si>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</si>
  <si>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</si>
  <si>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</si>
  <si>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</si>
  <si>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</si>
  <si>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</si>
  <si>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</si>
  <si>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</si>
  <si>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</si>
  <si>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</si>
  <si>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</si>
  <si>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</si>
  <si>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</si>
  <si>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</si>
  <si>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</si>
  <si>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</si>
  <si>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</si>
  <si>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</si>
  <si>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</si>
  <si>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</si>
  <si>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</si>
  <si>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</si>
  <si>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</si>
  <si>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</si>
  <si>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</si>
  <si>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</si>
  <si>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</si>
  <si>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</si>
  <si>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</si>
  <si>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</si>
  <si>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</si>
  <si>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</si>
  <si>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</si>
  <si>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</si>
  <si>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</si>
  <si>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</si>
  <si>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</si>
  <si>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</si>
  <si>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</si>
  <si>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</si>
  <si>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</si>
  <si>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</si>
  <si>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</si>
  <si>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</si>
  <si>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</si>
  <si>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</si>
  <si>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</si>
  <si>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</si>
  <si>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</si>
  <si>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</si>
  <si>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</si>
  <si>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</si>
  <si>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</si>
  <si>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</si>
  <si>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</si>
  <si>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</si>
  <si>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</si>
  <si>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</si>
  <si>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</si>
  <si>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</si>
  <si>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</si>
  <si>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</si>
  <si>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</si>
  <si>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</si>
  <si>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</si>
  <si>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</si>
  <si>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</si>
  <si>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</si>
  <si>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</si>
  <si>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</si>
  <si>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</si>
  <si>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</si>
  <si>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</si>
  <si>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</si>
  <si>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</si>
  <si>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</si>
  <si>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</si>
  <si>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</si>
  <si>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</si>
  <si>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</si>
  <si>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</si>
  <si>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</si>
  <si>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</si>
  <si>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</si>
  <si>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</si>
  <si>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</si>
  <si>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</si>
  <si>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</si>
  <si>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</si>
  <si>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</si>
  <si>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</si>
  <si>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</si>
  <si>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</si>
  <si>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</si>
  <si>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</si>
  <si>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</si>
  <si>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</si>
  <si>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</si>
  <si>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</si>
  <si>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</si>
  <si>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</si>
  <si>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</si>
  <si>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</si>
  <si>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</si>
  <si>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</si>
  <si>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</si>
  <si>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</si>
  <si>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</si>
  <si>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</si>
  <si>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</si>
  <si>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</si>
  <si>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</si>
  <si>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</si>
  <si>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</si>
  <si>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</si>
  <si>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</si>
  <si>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</si>
  <si>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</si>
  <si>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</si>
  <si>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</si>
  <si>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</si>
  <si>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</si>
  <si>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</si>
  <si>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</si>
  <si>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</si>
  <si>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</si>
  <si>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</si>
  <si>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</si>
  <si>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</si>
  <si>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</si>
  <si>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</si>
  <si>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</si>
  <si>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</si>
  <si>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</si>
  <si>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</si>
  <si>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</si>
  <si>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</si>
  <si>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</si>
  <si>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</si>
  <si>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</si>
  <si>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</si>
  <si>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</si>
  <si>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</si>
  <si>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</si>
  <si>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</si>
  <si>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</si>
  <si>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</si>
  <si>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</si>
  <si>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</si>
  <si>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</si>
  <si>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</si>
  <si>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</si>
  <si>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</si>
  <si>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</si>
  <si>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</si>
  <si>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</si>
  <si>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</si>
  <si>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</si>
  <si>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</si>
  <si>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</si>
  <si>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</si>
  <si>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</si>
  <si>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</si>
  <si>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</si>
  <si>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</si>
  <si>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</si>
  <si>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</si>
  <si>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</si>
  <si>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</si>
  <si>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</si>
  <si>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</si>
  <si>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</si>
  <si>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</si>
  <si>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</si>
  <si>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</si>
  <si>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</si>
  <si>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</si>
  <si>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</si>
  <si>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</si>
  <si>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</si>
  <si>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</si>
  <si>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</si>
  <si>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</si>
  <si>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</si>
  <si>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</si>
  <si>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</si>
  <si>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</si>
  <si>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</si>
  <si>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</si>
  <si>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</si>
  <si>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</si>
  <si>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</si>
  <si>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</si>
  <si>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</si>
  <si>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</si>
  <si>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</si>
  <si>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</si>
  <si>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</si>
  <si>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</si>
  <si>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</si>
  <si>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</si>
  <si>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</si>
  <si>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</si>
  <si>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</si>
  <si>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</si>
  <si>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</si>
  <si>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</si>
  <si>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</si>
  <si>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</si>
  <si>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</si>
  <si>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</si>
  <si>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</si>
  <si>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</si>
  <si>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</si>
  <si>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PCM-20251102-00000637</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</si>
  <si>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</si>
  <si>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</si>
  <si>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</si>
  <si>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</si>
  <si>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</si>
  <si>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</si>
  <si>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</si>
  <si>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</si>
  <si>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</si>
  <si>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</si>
  <si>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</si>
  <si>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</si>
  <si>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</si>
  <si>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</si>
  <si>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</si>
  <si>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</si>
  <si>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</si>
  <si>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</si>
  <si>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</si>
  <si>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</si>
  <si>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</si>
  <si>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</si>
  <si>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</si>
  <si>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</si>
  <si>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</si>
  <si>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</si>
  <si>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</si>
  <si>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</si>
  <si>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</si>
  <si>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</si>
  <si>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</si>
  <si>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</si>
  <si>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</si>
  <si>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</si>
  <si>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</si>
  <si>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</si>
  <si>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</si>
  <si>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</si>
  <si>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</si>
  <si>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</si>
  <si>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</si>
  <si>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</si>
  <si>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</si>
  <si>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</si>
  <si>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</si>
  <si>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</si>
  <si>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</si>
  <si>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</si>
  <si>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</si>
  <si>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</si>
  <si>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</si>
  <si>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</si>
  <si>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</si>
  <si>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</si>
  <si>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</si>
  <si>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</si>
  <si>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</si>
  <si>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</si>
  <si>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</si>
  <si>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</si>
  <si>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</si>
  <si>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</si>
  <si>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</si>
  <si>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</si>
  <si>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</si>
  <si>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</si>
  <si>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</si>
  <si>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</si>
  <si>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</si>
  <si>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</si>
  <si>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</si>
  <si>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</si>
  <si>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</si>
  <si>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</si>
  <si>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</si>
  <si>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</si>
  <si>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</si>
  <si>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</si>
  <si>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</si>
  <si>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</si>
  <si>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</si>
  <si>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</si>
  <si>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</si>
  <si>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</si>
  <si>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</si>
  <si>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</si>
  <si>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</si>
  <si>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PCM-20251102-00000632</t>
  </si>
  <si>
    <t>EM team on the way ETA 60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</si>
  <si>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</si>
  <si>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</si>
  <si>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</si>
  <si>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</si>
  <si>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</si>
  <si>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120 mins</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</si>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</sst>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G12" sqref="G12"/>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300.40881990741036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13615</v>
      </c>
      <c r="E3" s="134" t="s">
        <v>39021</v>
      </c>
      <c r="F3" s="135">
        <v>45963.349953703706</v>
      </c>
      <c r="G3" s="136">
        <f ca="1">IFERROR(NOW()-F3,"")</f>
        <v>7.2921296305139549E-3</v>
      </c>
      <c r="H3" s="135">
        <v>45963.322395833333</v>
      </c>
      <c r="I3" s="133" t="str">
        <f>IFERROR(VLOOKUP(D3,DB!A:F,6,0),"")</f>
        <v>SCECO+STB</v>
      </c>
      <c r="J3" s="133" t="str">
        <f>IFERROR(VLOOKUP(D3,DB!A:G,7,0),"")</f>
        <v>Good</v>
      </c>
      <c r="K3" s="137" t="s">
        <v>39024</v>
      </c>
      <c r="L3" s="138" t="str">
        <f>IFERROR(VLOOKUP(D3,DB!A:I,9,0),"")</f>
        <v>Latis</v>
      </c>
    </row>
    <row r="4" spans="1:15" ht="15" customHeight="1">
      <c r="A4" s="132"/>
      <c r="B4" s="133" t="str">
        <f>IFERROR(VLOOKUP(D4,DB!A:K,11,0),"")</f>
        <v/>
      </c>
      <c r="C4" s="133"/>
      <c r="D4" s="133"/>
      <c r="E4" s="134"/>
      <c r="F4" s="135"/>
      <c r="G4" s="136">
        <f ca="1">IFERROR(NOW()-F4,"")</f>
        <v>45963.357245833336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45963.357245833336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45963.357245833336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45963.357245833336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45963.357245833336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45963.357245833336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45963.357245833336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45963.357245833336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45963.357245833336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45963.357245833336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45963.357245833336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45963.357245833336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45963.357245833336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45963.357245833336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45963.357245833336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45963.357245833336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45963.357245833336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45963.357245833336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45963.357245833336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45963.357245833336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45963.357245833336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45963.357245833336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45963.357245833336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45963.357245833336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45963.357245833336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45963.357245833336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45963.357245833336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45963.357245833336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45963.357245833336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45963.357245833336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45963.357245833336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45963.357245833336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45963.357245833336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45963.357245833336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45963.357245833336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45963.357245833336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45963.357245833336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45963.357245833336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45963.357245833336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45963.357245833336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45963.357245833336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45963.357245833336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45963.357245833336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45963.357245833336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45963.357245833336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45963.357245833336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45963.357245833336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45963.357245833336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45963.357245833336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45963.357245833336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45963.357245833336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45963.357245833336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45963.357245833336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45963.357245833336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45963.357245833336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45963.357245833336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45963.357245833336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45963.357245833336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45963.357245833336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45963.357245833336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45963.357245833336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45963.357245833336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45963.357245833336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45963.357245833336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45963.357245833336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45963.357245833336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45963.357245833336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45963.357245833336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45963.357245833336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45963.357245833336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45963.357245833336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45963.357245833336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45963.357245833336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45963.357245833336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45963.357245833336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45963.357245833336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45963.357245833336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45963.357245833336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45963.357245833336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45963.357245833336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45963.357245833336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45963.357245833336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45963.357245833336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45963.357245833336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45963.357245833336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45963.357245833336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45963.357245833336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45963.357245833336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45963.357245833336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45963.357245833336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45963.357245833336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45963.357245833336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45963.357245833336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45963.357245833336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45963.357245833336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45963.357245833336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45963.357245833336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45963.357245833336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45963.357245833336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45963.357245833336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45963.357245833336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45963.357245833336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45963.357245833336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45963.357245833336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45963.357245833336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45963.357245833336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45963.357245833336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45963.357245833336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45963.357245833336</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45963.357245833336</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45963.357245833336</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45963.357245833336</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BE6D8D16-EB2F-4053-8526-71005CD05B5A}"/>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workbookViewId="0">
      <selection activeCell="F6" sqref="F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138.35740787037503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4.6151625000056811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v>45962.773888888885</v>
      </c>
      <c r="G5" s="115">
        <f ca="1">IFERROR(NOW()-F5,"-")</f>
        <v>0.58335694445122499</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R2</v>
      </c>
      <c r="C6" s="18"/>
      <c r="D6" s="19" t="s">
        <v>26023</v>
      </c>
      <c r="E6" s="113"/>
      <c r="F6" s="114"/>
      <c r="G6" s="115">
        <f ca="1">IFERROR(NOW()-F6,"-")</f>
        <v>45963.357245833336</v>
      </c>
      <c r="H6" s="114"/>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45963.357245833336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45963.357245833336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45963.357245833336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45963.357245833336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45963.357245833336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45963.357245833336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45963.357245833336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45963.357245833336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45963.357245833336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45963.357245833336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45963.357245833336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45963.357245833336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45963.357245833336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45963.357245833336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45963.357245833336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45963.357245833336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45963.357245833336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45963.357245833336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45963.357245833336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45963.357245833336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45963.357245833336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45963.357245833336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45963.357245833336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45963.357245833336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45963.357245833336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45963.357245833336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45963.357245833336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45963.357245833336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45963.357245833336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45963.357245833336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45963.357245833336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45963.357245833336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45963.357245833336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45963.357245833336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45963.357245833336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45963.357245833336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45963.357245833336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45963.357245833336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45963.357245833336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45963.357245833336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45963.357245833336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45963.357245833336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45963.357245833336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45963.357245833336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45963.357245833336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45963.357245833336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45963.357245833336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45963.357245833336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45963.357245833336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45963.357245833336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45963.357245833336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45963.357245833336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45963.357245833336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45963.357245833336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45963.357245833336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45963.357245833336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45963.357245833336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45963.357245833336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45963.357245833336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45963.357245833336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45963.357245833336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45963.357245833336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45963.357245833336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45963.357245833336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45963.357245833336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45963.357245833336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45963.357245833336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45963.357245833336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45963.357245833336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45963.357245833336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45963.357245833336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45963.357245833336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45963.357245833336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45963.357245833336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45963.357245833336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45963.357245833336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45963.357245833336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45963.357245833336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45963.357245833336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45963.357245833336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45963.357245833336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45963.357245833336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45963.357245833336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45963.357245833336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45963.357245833336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45963.357245833336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45963.357245833336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45963.357245833336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45963.357245833336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45963.357245833336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45963.357245833336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45963.357245833336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45963.357245833336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45963.357245833336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45963.357245833336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45963.357245833336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45963.357245833336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45963.357245833336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45963.357245833336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45963.357245833336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45963.357245833336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45963.357245833336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45963.357245833336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45963.357245833336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45963.357245833336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45963.357245833336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45963.357245833336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45963.357245833336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45963.357245833336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45963.357245833336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45963.357245833336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45963.357245833336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45963.357245833336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45963.357245833336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45963.357245833336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45963.357245833336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45963.357245833336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45963.357245833336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45963.357245833336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45963.357245833336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45963.357245833336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45963.357245833336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45963.357245833336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45963.357245833336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45963.357245833336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45963.357245833336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45963.357245833336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45963.357245833336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45963.357245833336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45963.357245833336</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45963.357245833336</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45963.357245833336</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45963.357245833336</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45963.357245833336</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45963.357245833336</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45963.357245833336</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45963.357245833336</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45963.357245833336</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45963.357245833336</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45963.357245833336</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45963.357245833336</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39111</v>
      </c>
      <c r="B2" s="62" t="str">
        <f>IFERROR(VLOOKUP(D2,DB!A:K,11,0),"")</f>
        <v>R3</v>
      </c>
      <c r="C2" s="18">
        <v>1</v>
      </c>
      <c r="D2" s="18" t="s">
        <v>23978</v>
      </c>
      <c r="E2" s="18" t="s">
        <v>39021</v>
      </c>
      <c r="F2" s="20">
        <v>45963.305798611109</v>
      </c>
      <c r="G2" s="21">
        <f t="shared" ref="G2:G43" ca="1" si="0">IFERROR(NOW()-F2,"-")</f>
        <v>5.1447222227579914E-2</v>
      </c>
      <c r="H2" s="22">
        <v>45963.342291666668</v>
      </c>
      <c r="I2" s="19" t="str">
        <f>IFERROR(VLOOKUP(D2,DB!A:F,6,0),"")</f>
        <v>SCECO</v>
      </c>
      <c r="J2" s="18" t="str">
        <f>IFERROR(VLOOKUP(D2,DB!A:G,7,0),"")</f>
        <v>Vandalized</v>
      </c>
      <c r="K2" s="46" t="s">
        <v>39112</v>
      </c>
      <c r="L2" s="23" t="str">
        <f>IFERROR(VLOOKUP(D2,DB!A:I,9,0),"")</f>
        <v>Latis</v>
      </c>
    </row>
    <row r="3" spans="1:13" ht="15" customHeight="1">
      <c r="A3" s="19"/>
      <c r="B3" s="62" t="str">
        <f>IFERROR(VLOOKUP(D3,DB!A:K,11,0),"")</f>
        <v/>
      </c>
      <c r="C3" s="18"/>
      <c r="D3" s="18"/>
      <c r="E3" s="18"/>
      <c r="F3" s="20"/>
      <c r="G3" s="21">
        <f t="shared" ca="1" si="0"/>
        <v>45963.357245833336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45963.357245833336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45963.357245833336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45963.357245833336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45963.357245833336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45963.357245833336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45963.357245833336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45963.357245833336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45963.357245833336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45963.357245833336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45963.357245833336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45963.357245833336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45963.357245833336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45963.357245833336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45963.357245833336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45963.357245833336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45963.357245833336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45963.357245833336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45963.357245833336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45963.357245833336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45963.357245833336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45963.357245833336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45963.357245833336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45963.357245833336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45963.357245833336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45963.357245833336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45963.357245833336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45963.357245833336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45963.357245833336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45963.357245833336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45963.357245833336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45963.357245833336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45963.357245833336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45963.357245833336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45963.357245833336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45963.357245833336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45963.357245833336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45963.357245833336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45963.357245833336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45963.357245833336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45963.357245833336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45963.357245833336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45963.357245833336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45963.357245833336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45963.357245833336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45963.357245833336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45963.357245833336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45963.357245833336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45963.357245833336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45963.357245833336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45963.357245833336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45963.357245833336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45963.357245833336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45963.357245833336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45963.357245833336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45963.357245833336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45963.357245833336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45963.357245833336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45963.357245833336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45963.357245833336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45963.357245833336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45963.357245833336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45963.357245833336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45963.357245833336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45963.357245833336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45963.357245833336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45963.357245833336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45963.357245833336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45963.357245833336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45963.357245833336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45963.357245833336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45963.357245833336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45963.357245833336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45963.357245833336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45963.357245833336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45963.357245833336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45963.357245833336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45963.357245833336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45963.357245833336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45963.357245833336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45963.357245833336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45963.357245833336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45963.357245833336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45963.357245833336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45963.357245833336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45963.357245833336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45963.357245833336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45963.357245833336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45963.357245833336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45963.357245833336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45963.357245833336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45963.357245833336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45963.357245833336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45963.357245833336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45963.357245833336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45963.357245833336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45963.357245833336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45963.357245833336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45963.357245833336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45963.357245833336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45963.357245833336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45963.357245833336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45963.357245833336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45963.357245833336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45963.357245833336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45963.357245833336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45963.357245833336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45963.357245833336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45963.357245833336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45963.357245833336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45963.357245833336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45963.357245833336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45963.357245833336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45963.357245833336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45963.357245833336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45963.357245833336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45963.357245833336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45963.357245833336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45963.357245833336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45963.357245833336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45963.357245833336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45963.357245833336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45963.357245833336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45963.357245833336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45963.357245833336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45963.357245833336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45963.357245833336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45963.357245833336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45963.357245833336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45963.357245833336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45963.357245833336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45963.357245833336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45963.357245833336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45963.357245833336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45963.357245833336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45963.357245833336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45963.357245833336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45963.357245833336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45963.357245833336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45963.357245833336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45963.357245833336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45963.357245833336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45963.357245833336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45963.357245833336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45963.357245833336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45963.357245833336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45963.357245833336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45963.357245833336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45963.357245833336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45963.357245833336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45963.357245833336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45963.357245833336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45963.357245833336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45963.357245833336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45963.357245833336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45963.357245833336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45963.357245833336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45963.357245833336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45963.357245833336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45963.357245833336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45963.357245833336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45963.357245833336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45963.357245833336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45963.357245833336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45963.357245833336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45963.357245833336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45963.357245833336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45963.357245833336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45963.357245833336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45963.357245833336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45963.357245833336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45963.357245833336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45963.357245833336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45963.357245833336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45963.357245833336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45963.357245833336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45963.357245833336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45963.357245833336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45963.357245833336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45963.357245833336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45963.357245833336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45963.357245833336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45963.357245833336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45963.357245833336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45963.357245833336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45963.357245833336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45963.357245833336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45963.357245833336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45963.357245833336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45963.357245833336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45963.357245833336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45963.357245833336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45963.357245833336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45963.357245833336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45963.357245833336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45963.357245833336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45963.357245833336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45963.357245833336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45963.357245833336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45963.357245833336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45963.357245833336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45963.357245833336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45963.357245833336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45963.357245833336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45963.357245833336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45963.357245833336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45963.357245833336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45963.357245833336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45963.357245833336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45963.357245833336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45963.357245833336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45963.357245833336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45963.357245833336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45963.357245833336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45963.357245833336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45963.357245833336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45963.357245833336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45963.357245833336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45963.357245833336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45963.357245833336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45963.357245833336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45963.357245833336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45963.357245833336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45963.357245833336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45963.357245833336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45963.357245833336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45963.357245833336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45963.357245833336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45963.357245833336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45963.357245833336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45963.357245833336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45963.357245833336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45963.357245833336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45963.357245833336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45963.357245833336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45963.357245833336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45963.357245833336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45963.357245833336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45963.357245833336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45963.357245833336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45963.357245833336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45963.357245833336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45963.357245833336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45963.357245833336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45963.357245833336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45963.357245833336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45963.357245833336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45963.357245833336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45963.357245833336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45963.357245833336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45963.357245833336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45963.357245833336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45963.357245833336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45963.357245833336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45963.357245833336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45963.357245833336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45963.357245833336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45963.357245833336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45963.357245833336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45963.357245833336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45963.357245833336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45963.357245833336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45963.357245833336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45963.357245833336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45963.357245833336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45963.357245833336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45963.357245833336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45963.357245833336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45963.357245833336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45963.357245833336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45963.357245833336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45963.357245833336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45963.357245833336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45963.357245833336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45963.357245833336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45963.357245833336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45963.357245833336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45963.357245833336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45963.357245833336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45963.357245833336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45963.357245833336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45963.357245833336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45963.357245833336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45963.357245833336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45963.357245833336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45963.357245833336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45963.357245833336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45963.357245833336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45963.357245833336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45963.357245833336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45963.357245833336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45963.357245833336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45963.357245833336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45963.357245833336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45963.357245833336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45963.357245833336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45963.357245833336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45963.357245833336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45963.357245833336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45963.357245833336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45963.357245833336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45963.357245833336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45963.357245833336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45963.357245833336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45963.357245833336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45963.357245833336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45963.357245833336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45963.357245833336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45963.357245833336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45963.357245833336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45963.357245833336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45963.357245833336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45963.357245833336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45963.357245833336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45963.357245833336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45963.357245833336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45963.357245833336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45963.357245833336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45963.357245833336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45963.357245833336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45963.357245833336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45963.357245833336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45963.357245833336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45963.357245833336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45963.357245833336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45963.357245833336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45963.357245833336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45963.357245833336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45963.357245833336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45963.357245833336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45963.357245833336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45963.357245833336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45963.357245833336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45963.357245833336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45963.357245833336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45963.357245833336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45963.357245833336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45963.357245833336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45963.357245833336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45963.357245833336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45963.357245833336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45963.357245833336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45963.357245833336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45963.357245833336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45963.357245833336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45963.357245833336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45963.357245833336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45963.357245833336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45963.357245833336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45963.357245833336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45963.357245833336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45963.357245833336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45963.357245833336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45963.357245833336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45963.357245833336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45963.357245833336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45963.357245833336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45963.357245833336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45963.357245833336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45963.357245833336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45963.357245833336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45963.357245833336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45963.357245833336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45963.357245833336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45963.357245833336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45963.357245833336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45963.357245833336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45963.357245833336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45963.357245833336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45963.357245833336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45963.357245833336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45963.357245833336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45963.357245833336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45963.357245833336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45963.357245833336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45963.357245833336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45963.357245833336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45963.357245833336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45963.357245833336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45963.357245833336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45963.357245833336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45963.357245833336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45963.357245833336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45963.357245833336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45963.357245833336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45963.357245833336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45963.357245833336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45963.357245833336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45963.357245833336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45963.357245833336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45963.357245833336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45963.357245833336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45963.357245833336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45963.357245833336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45963.357245833336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45963.357245833336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45963.357245833336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45963.357245833336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45963.357245833336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45963.357245833336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45963.357245833336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45963.357245833336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45963.357245833336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45963.357245833336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45963.357245833336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45963.357245833336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45963.357245833336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45963.357245833336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45963.357245833336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45963.357245833336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45963.357245833336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45963.357245833336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45963.357245833336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45963.357245833336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45963.357245833336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45963.357245833336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45963.357245833336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45963.357245833336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45963.357245833336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45963.357245833336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45963.357245833336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45963.357245833336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45963.357245833336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45963.357245833336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45963.357245833336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45963.357245833336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45963.357245833336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45963.357245833336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45963.357245833336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45963.357245833336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45963.357245833336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45963.357245833336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45963.357245833336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45963.357245833336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45963.357245833336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45963.357245833336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45963.357245833336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45963.357245833336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45963.357245833336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45963.357245833336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45963.357245833336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45963.357245833336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45963.357245833336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45963.357245833336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45963.357245833336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45963.357245833336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45963.357245833336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45963.357245833336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45963.357245833336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45963.357245833336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45963.357245833336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45963.357245833336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45963.357245833336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45963.357245833336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45963.357245833336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45963.357245833336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45963.357245833336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45963.357245833336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45963.357245833336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45963.357245833336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45963.357245833336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45963.357245833336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45963.357245833336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45963.357245833336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45963.357245833336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45963.357245833336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45963.357245833336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45963.357245833336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45963.357245833336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45963.357245833336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45963.357245833336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45963.357245833336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45963.357245833336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45963.357245833336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45963.357245833336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45963.357245833336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45963.357245833336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45963.357245833336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45963.357245833336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45963.357245833336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45963.357245833336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45963.357245833336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45963.357245833336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45963.357245833336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45963.357245833336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45963.357245833336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45963.357245833336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45963.357245833336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45963.357245833336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45963.357245833336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45963.357245833336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45963.357245833336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45963.357245833336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45963.357245833336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45963.357245833336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45963.357245833336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45963.357245833336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45963.357245833336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45963.357245833336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45963.357245833336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45963.357245833336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45963.357245833336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45963.357245833336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45963.357245833336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45963.357245833336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45963.357245833336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45963.357245833336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45963.357245833336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45963.357245833336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45963.357245833336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45963.357245833336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45963.357245833336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45963.357245833336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45963.357245833336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45963.357245833336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45963.357245833336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45963.357245833336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45963.357245833336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45963.357245833336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45963.357245833336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45963.357245833336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45963.357245833336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45963.357245833336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45963.357245833336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45963.357245833336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45963.357245833336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45963.357245833336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45963.357245833336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45963.357245833336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45963.357245833336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45963.357245833336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45963.357245833336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45963.357245833336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45963.357245833336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45963.357245833336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45963.357245833336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45963.357245833336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45963.357245833336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45963.357245833336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45963.357245833336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45963.357245833336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45963.357245833336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45963.357245833336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45963.357245833336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45963.357245833336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45963.357245833336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45963.357245833336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45963.357245833336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45963.357245833336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45963.357245833336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45963.357245833336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45963.357245833336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45963.357245833336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45963.357245833336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45963.357245833336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45963.357245833336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45963.357245833336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45963.357245833336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45963.357245833336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45963.357245833336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45963.357245833336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45963.357245833336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45963.357245833336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45963.357245833336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45963.357245833336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45963.357245833336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45963.357245833336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45963.357245833336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45963.357245833336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45963.357245833336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45963.357245833336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45963.357245833336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45963.357245833336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45963.357245833336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45963.357245833336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45963.357245833336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45963.357245833336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45963.357245833336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45963.357245833336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45963.357245833336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45963.357245833336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45963.357245833336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45963.357245833336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45963.357245833336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45963.357245833336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45963.357245833336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45963.357245833336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45963.357245833336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45963.357245833336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45963.357245833336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45963.357245833336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45963.357245833336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45963.357245833336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45963.357245833336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45963.357245833336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45963.357245833336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45963.357245833336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45963.357245833336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45963.357245833336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45963.357245833336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45963.357245833336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45963.357245833336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45963.357245833336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45963.357245833336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45963.357245833336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45963.357245833336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45963.357245833336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45963.357245833336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45963.357245833336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45963.357245833336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45963.357245833336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45963.357245833336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45963.357245833336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45963.357245833336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45963.357245833336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45963.357245833336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45963.357245833336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45963.357245833336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45963.357245833336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45963.357245833336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45963.357245833336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45963.357245833336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45963.357245833336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45963.357245833336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45963.357245833336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45963.357245833336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45963.357245833336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45963.357245833336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45963.357245833336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45963.357245833336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45963.357245833336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45963.357245833336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45963.357245833336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45963.357245833336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45963.357245833336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45963.357245833336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45963.357245833336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45963.357245833336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45963.357245833336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45963.357245833336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45963.357245833336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45963.357245833336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45963.357245833336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45963.357245833336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45963.357245833336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45963.357245833336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45963.357245833336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45963.357245833336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45963.357245833336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45963.357245833336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45963.357245833336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45963.357245833336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45963.357245833336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45963.357245833336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45963.357245833336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45963.357245833336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45963.357245833336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45963.357245833336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45963.357245833336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45963.357245833336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45963.357245833336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45963.357245833336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45963.357245833336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45963.357245833336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45963.357245833336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45963.357245833336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45963.357245833336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45963.357245833336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45963.357245833336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45963.357245833336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45963.357245833336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45963.357245833336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45963.357245833336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45963.357245833336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45963.357245833336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45963.357245833336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45963.357245833336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45963.357245833336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45963.357245833336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45963.357245833336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45963.357245833336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45963.357245833336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45963.357245833336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45963.357245833336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45963.357245833336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45963.357245833336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45963.357245833336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45963.357245833336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45963.357245833336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45963.357245833336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45963.357245833336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45963.357245833336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45963.357245833336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45963.357245833336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45963.357245833336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45963.357245833336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45963.357245833336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45963.357245833336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45963.357245833336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45963.357245833336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45963.357245833336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45963.357245833336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45963.357245833336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45963.357245833336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45963.357245833336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45963.357245833336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45963.357245833336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45963.357245833336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45963.357245833336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45963.357245833336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45963.357245833336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45963.357245833336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45963.357245833336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45963.357245833336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45963.357245833336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45963.357245833336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45963.357245833336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45963.357245833336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45963.357245833336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45963.357245833336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45963.357245833336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45963.357245833336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45963.357245833336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45963.357245833336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45963.357245833336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45963.357245833336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45963.357245833336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45963.357245833336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45963.357245833336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45963.357245833336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45963.357245833336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45963.357245833336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45963.357245833336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45963.357245833336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45963.357245833336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45963.357245833336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45963.357245833336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45963.357245833336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45963.357245833336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45963.357245833336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45963.357245833336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45963.357245833336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45963.357245833336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45963.357245833336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45963.357245833336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45963.357245833336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45963.357245833336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45963.357245833336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45963.357245833336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45963.357245833336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45963.357245833336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45963.357245833336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45963.357245833336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45963.357245833336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45963.357245833336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45963.357245833336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45963.357245833336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45963.357245833336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45963.357245833336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45963.357245833336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45963.357245833336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45963.357245833336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45963.357245833336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45963.357245833336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45963.357245833336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45963.357245833336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45963.357245833336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45963.357245833336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45963.357245833336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45963.357245833336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45963.357245833336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45963.357245833336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45963.357245833336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45963.357245833336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45963.357245833336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45963.357245833336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45963.357245833336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45963.357245833336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45963.357245833336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45963.357245833336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45963.357245833336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45963.357245833336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45963.357245833336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45963.357245833336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45963.357245833336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45963.357245833336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45963.357245833336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45963.357245833336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45963.357245833336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45963.357245833336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45963.357245833336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45963.357245833336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45963.357245833336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45963.357245833336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45963.357245833336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45963.357245833336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45963.357245833336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45963.357245833336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45963.357245833336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45963.357245833336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45963.357245833336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45963.357245833336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45963.357245833336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45963.357245833336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45963.357245833336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45963.357245833336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45963.357245833336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45963.357245833336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45963.357245833336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45963.357245833336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45963.357245833336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45963.357245833336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45963.357245833336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45963.357245833336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45963.357245833336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45963.357245833336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45963.357245833336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45963.357245833336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45963.357245833336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45963.357245833336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45963.357245833336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45963.357245833336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45963.357245833336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45963.357245833336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45963.357245833336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45963.357245833336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45963.357245833336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45963.357245833336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45963.357245833336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45963.357245833336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45963.357245833336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45963.357245833336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45963.357245833336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45963.357245833336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45963.357245833336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45963.357245833336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45963.357245833336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45963.357245833336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45963.357245833336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45963.357245833336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45963.357245833336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45963.357245833336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45963.357245833336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45963.357245833336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45963.357245833336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45963.357245833336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45963.357245833336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45963.357245833336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45963.357245833336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45963.357245833336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45963.357245833336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45963.357245833336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45963.357245833336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45963.357245833336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45963.357245833336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45963.357245833336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45963.357245833336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45963.357245833336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45963.357245833336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45963.357245833336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45963.357245833336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45963.357245833336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45963.357245833336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45963.357245833336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45963.357245833336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45963.357245833336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45963.357245833336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45963.357245833336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45963.357245833336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45963.357245833336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45963.357245833336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45963.357245833336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45963.357245833336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45963.357245833336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45963.357245833336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45963.357245833336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45963.357245833336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45963.357245833336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45963.357245833336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45963.357245833336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45963.357245833336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45963.357245833336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45963.357245833336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45963.357245833336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45963.357245833336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45963.357245833336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45963.357245833336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45963.357245833336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45963.357245833336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45963.357245833336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45963.357245833336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45963.357245833336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45963.357245833336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45963.357245833336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45963.357245833336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45963.357245833336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45963.357245833336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45963.357245833336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45963.357245833336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45963.357245833336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45963.357245833336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45963.357245833336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45963.357245833336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45963.357245833336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45963.357245833336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45963.357245833336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45963.357245833336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45963.357245833336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45963.357245833336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45963.357245833336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45963.357245833336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45963.357245833336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45963.357245833336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45963.357245833336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45963.357245833336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45963.357245833336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45963.357245833336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45963.357245833336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45963.357245833336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45963.357245833336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45963.357245833336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45963.357245833336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45963.357245833336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45963.357245833336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45963.357245833336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45963.357245833336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45963.357245833336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45963.357245833336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45963.357245833336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45963.357245833336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45963.357245833336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45963.357245833336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45963.357245833336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45963.357245833336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45963.357245833336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45963.357245833336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45963.357245833336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45963.357245833336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45963.357245833336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45963.357245833336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45963.357245833336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45963.357245833336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45963.357245833336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45963.357245833336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45963.357245833336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45963.357245833336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45963.357245833336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45963.357245833336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45963.357245833336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45963.357245833336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45963.357245833336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45963.357245833336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45963.357245833336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45963.357245833336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45963.357245833336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45963.357245833336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45963.357245833336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45963.357245833336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45963.357245833336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45963.357245833336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45963.357245833336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45963.357245833336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45963.357245833336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45963.357245833336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45963.357245833336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45963.357245833336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45963.357245833336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45963.357245833336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45963.357245833336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45963.357245833336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45963.357245833336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45963.357245833336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45963.357245833336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45963.357245833336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45963.357245833336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45963.357245833336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45963.357245833336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45963.357245833336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45963.357245833336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45963.357245833336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45963.357245833336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45963.357245833336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45963.357245833336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45963.357245833336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45963.357245833336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45963.357245833336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45963.357245833336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45963.357245833336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45963.357245833336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45963.357245833336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45963.357245833336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45963.357245833336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45963.357245833336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45963.357245833336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45963.357245833336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45963.357245833336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45963.357245833336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45963.357245833336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45963.357245833336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45963.357245833336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45963.357245833336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45963.357245833336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45963.357245833336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45963.357245833336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45963.357245833336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45963.357245833336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45963.357245833336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45963.357245833336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45963.357245833336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45963.357245833336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45963.357245833336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45963.357245833336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45963.357245833336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45963.357245833336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45963.357245833336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45963.357245833336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45963.357245833336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45963.357245833336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45963.357245833336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45963.357245833336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45963.357245833336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45963.357245833336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45963.357245833336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45963.357245833336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45963.357245833336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45963.357245833336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45963.357245833336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45963.357245833336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45963.357245833336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45963.357245833336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45963.357245833336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45963.357245833336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45963.357245833336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45963.357245833336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45963.357245833336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45963.357245833336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45963.357245833336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45963.357245833336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45963.357245833336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45963.357245833336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45963.357245833336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45963.357245833336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45963.357245833336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45963.357245833336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45963.357245833336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45963.357245833336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45963.357245833336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45963.357245833336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45963.357245833336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45963.357245833336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45963.357245833336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45963.357245833336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45963.357245833336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45963.357245833336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45963.357245833336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45963.357245833336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45963.357245833336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45963.357245833336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45963.357245833336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45963.357245833336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45963.357245833336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45963.357245833336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45963.357245833336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45963.357245833336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45963.357245833336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45963.357245833336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45963.357245833336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45963.357245833336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45963.357245833336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45963.357245833336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45963.357245833336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45963.357245833336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45963.357245833336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45963.357245833336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45963.357245833336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45963.357245833336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45963.357245833336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45963.357245833336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45963.357245833336</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45963.357245833336</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259.8765282407403</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2.3884958333364921</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35858</v>
      </c>
      <c r="E4" s="97" t="s">
        <v>39021</v>
      </c>
      <c r="F4" s="122">
        <v>45963.332511574074</v>
      </c>
      <c r="G4" s="123">
        <f ca="1">IFERROR(NOW()-F4,"")</f>
        <v>2.4734259262913838E-2</v>
      </c>
      <c r="H4" s="122">
        <v>45963.326585648145</v>
      </c>
      <c r="I4" s="118" t="str">
        <f>IFERROR(VLOOKUP(D4,DB!A:F,6,0),"")</f>
        <v>SCECO</v>
      </c>
      <c r="J4" s="118" t="str">
        <f>IFERROR(VLOOKUP(D4,DB!A:G,7,0),"")</f>
        <v>Dead</v>
      </c>
      <c r="K4" s="124" t="s">
        <v>39118</v>
      </c>
      <c r="L4" s="120" t="str">
        <f>IFERROR(VLOOKUP(D4,DB!A:I,9,0),"")</f>
        <v>Latis</v>
      </c>
    </row>
    <row r="5" spans="1:16" ht="15" customHeight="1">
      <c r="A5" s="118" t="s">
        <v>39119</v>
      </c>
      <c r="B5" s="118" t="str">
        <f>IFERROR(VLOOKUP(D5,DB!A:K,11,0),"")</f>
        <v>R4</v>
      </c>
      <c r="C5" s="119">
        <v>1</v>
      </c>
      <c r="D5" s="120" t="s">
        <v>34976</v>
      </c>
      <c r="E5" s="97" t="s">
        <v>39021</v>
      </c>
      <c r="F5" s="122"/>
      <c r="G5" s="123">
        <f ca="1">IFERROR(NOW()-F5,"")</f>
        <v>45963.357245833336</v>
      </c>
      <c r="H5" s="122">
        <v>45963.319837962961</v>
      </c>
      <c r="I5" s="118" t="str">
        <f>IFERROR(VLOOKUP(D5,DB!A:F,6,0),"")</f>
        <v>SCECO</v>
      </c>
      <c r="J5" s="118" t="str">
        <f>IFERROR(VLOOKUP(D5,DB!A:G,7,0),"")</f>
        <v>Vandalized</v>
      </c>
      <c r="K5" s="124" t="s">
        <v>39118</v>
      </c>
      <c r="L5" s="120" t="str">
        <f>IFERROR(VLOOKUP(D5,DB!A:I,9,0),"")</f>
        <v>Latis</v>
      </c>
    </row>
    <row r="6" spans="1:16" ht="15" customHeight="1">
      <c r="A6" s="118"/>
      <c r="B6" s="118" t="str">
        <f>IFERROR(VLOOKUP(D6,DB!A:K,11,0),"")</f>
        <v/>
      </c>
      <c r="C6" s="119"/>
      <c r="D6" s="120"/>
      <c r="E6" s="97" t="s">
        <v>39021</v>
      </c>
      <c r="F6" s="122"/>
      <c r="G6" s="123">
        <f ca="1">IFERROR(NOW()-F6,"")</f>
        <v>45963.357245833336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45963.357245833336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45963.357245833336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45963.357245833336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45963.357245833336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45963.357245833336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45963.357245833336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45963.357245833336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45963.357245833336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45963.357245833336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45963.357245833336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45963.357245833336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45963.357245833336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45963.357245833336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45963.357245833336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45963.357245833336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45963.357245833336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45963.357245833336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45963.357245833336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45963.357245833336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45963.357245833336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45963.357245833336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45963.357245833336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45963.357245833336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45963.357245833336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45963.357245833336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45963.357245833336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45963.357245833336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45963.357245833336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45963.357245833336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45963.357245833336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45963.357245833336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45963.357245833336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45963.357245833336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45963.357245833336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45963.357245833336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45963.357245833336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45963.357245833336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45963.357245833336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45963.357245833336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45963.357245833336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45963.357245833336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45963.357245833336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45963.357245833336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45963.357245833336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45963.357245833336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45963.357245833336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45963.357245833336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45963.357245833336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45963.357245833336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45963.357245833336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45963.357245833336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45963.357245833336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45963.357245833336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45963.357245833336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45963.357245833336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45963.357245833336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45963.357245833336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45963.357245833336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45963.357245833336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45963.357245833336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45963.357245833336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45963.357245833336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45963.357245833336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45963.357245833336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45963.357245833336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45963.357245833336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45963.357245833336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45963.357245833336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45963.357245833336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45963.357245833336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45963.357245833336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45963.357245833336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45963.357245833336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45963.357245833336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45963.357245833336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45963.357245833336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45963.357245833336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45963.357245833336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45963.357245833336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45963.357245833336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45963.357245833336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45963.357245833336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45963.357245833336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45963.357245833336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45963.357245833336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45963.357245833336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45963.357245833336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45963.357245833336</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45963.357245833336</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45963.357245833336</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45963.357245833336</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45963.357245833336</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45963.357245833336</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45963.357245833336</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45963.357245833336</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45963.357245833336</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45963.357245833336</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45963.357245833336</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45963.357245833336</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45963.357245833336</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71.525185648148181</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39102</v>
      </c>
      <c r="F3" s="38">
        <v>45926.188877314817</v>
      </c>
      <c r="G3" s="143">
        <f t="shared" ref="G3" ca="1" si="0">IFERROR(NOW()-F3,"")</f>
        <v>37.168368518519856</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39102</v>
      </c>
      <c r="F4" s="152">
        <v>45948.661111111112</v>
      </c>
      <c r="G4" s="153">
        <f ca="1">IFERROR(NOW()-F4,"")</f>
        <v>14.696134722224087</v>
      </c>
      <c r="H4" s="152">
        <v>45948.661111111112</v>
      </c>
      <c r="I4" s="151" t="str">
        <f>IFERROR(VLOOKUP(D4,DB!A:F,6,0),"")</f>
        <v>SCECO</v>
      </c>
      <c r="J4" s="151" t="str">
        <f>IFERROR(VLOOKUP(D4,DB!A:G,7,0),"")</f>
        <v>Dead</v>
      </c>
      <c r="K4" s="151" t="s">
        <v>39125</v>
      </c>
      <c r="L4" s="151" t="str">
        <f>IFERROR(VLOOKUP(D4,DB!A:I,9,0),"")</f>
        <v>Latis</v>
      </c>
    </row>
    <row r="5" spans="1:13" ht="15">
      <c r="A5" s="151"/>
      <c r="B5" s="151" t="str">
        <f>IFERROR(VLOOKUP(D5,DB!A:K,11,0),"")</f>
        <v/>
      </c>
      <c r="C5" s="151"/>
      <c r="D5" s="151"/>
      <c r="E5" s="151"/>
      <c r="F5" s="152"/>
      <c r="G5" s="153">
        <f ca="1">IFERROR(NOW()-F5,"")</f>
        <v>45963.357245833336</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45963.357245833336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45963.357245833336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45963.357245833336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45963.357245833336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45963.357245833336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45963.357245833336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45963.357245833336</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45963.357245833336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45963.357245833336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45963.357245833336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45963.357245833336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45963.357245833336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45963.357245833336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45963.357245833336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45963.357245833336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45963.357245833336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45963.357245833336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45963.357245833336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45963.357245833336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45963.357245833336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45963.357245833336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45963.357245833336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45963.357245833336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45963.357245833336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45963.357245833336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45963.357245833336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45963.357245833336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45963.357245833336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45963.357245833336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45963.357245833336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45963.357245833336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45963.357245833336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45963.357245833336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45963.357245833336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45963.357245833336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45963.357245833336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45963.357245833336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45963.357245833336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45963.357245833336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45963.357245833336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45963.357245833336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45963.357245833336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45963.357245833336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45963.357245833336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45963.357245833336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45963.357245833336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45963.357245833336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45963.357245833336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45963.357245833336</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45963.357245833336</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45963.357245833336</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45963.357245833336</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45963.357245833336</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45963.357245833336</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45963.357245833336</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45963.357245833336</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45963.357245833336</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45963.357245833336</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45963.357245833336</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45963.357245833336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45963.357245833336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45963.357245833336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45963.357245833336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45963.357245833336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45963.357245833336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45963.357245833336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45963.357245833336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45963.357245833336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45963.357245833336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45963.357245833336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45963.357245833336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45963.357245833336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45963.357245833336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45963.357245833336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45963.357245833336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45963.357245833336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45963.357245833336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45963.357245833336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45963.357245833336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45963.357245833336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45963.357245833336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45963.357245833336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45963.357245833336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45963.357245833336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45963.357245833336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45963.357245833336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45963.357245833336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45963.357245833336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45963.357245833336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45963.357245833336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45963.357245833336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45963.357245833336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45963.357245833336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45963.357245833336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45963.357245833336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45963.357245833336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45963.357245833336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45963.357245833336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45963.357245833336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45963.357245833336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45963.357245833336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45963.357245833336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45963.357245833336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45963.357245833336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45963.357245833336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45963.357245833336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45963.357245833336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45963.357245833336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45963.357245833336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45963.357245833336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45963.357245833336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45963.357245833336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45963.357245833336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45963.357245833336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45963.357245833336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45963.357245833336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45963.357245833336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45963.357245833336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45963.357245833336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45963.357245833336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45963.357245833336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45963.357245833336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45963.357245833336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45963.357245833336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45963.357245833336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45963.357245833336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45963.357245833336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45963.357245833336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45963.357245833336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45963.357245833336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45963.357245833336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45963.357245833336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45963.357245833336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45963.357245833336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45963.357245833336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45963.357245833336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45963.357245833336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45963.357245833336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45963.357245833336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45963.357245833336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45963.357245833336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45963.357245833336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45963.357245833336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45963.357245833336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45963.357245833336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45963.357245833336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45963.357245833336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45963.357245833336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45963.357245833336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45963.357245833336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45963.357245833336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45963.357245833336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45963.357245833336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45963.357245833336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45963.357245833336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45963.357245833336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45963.357245833336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45963.357245833336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45963.357245833336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45963.357245833336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45963.357245833336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45963.357245833336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45963.357245833336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45963.357245833336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45963.357245833336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45963.357245833336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45963.357245833336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45963.357245833336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45963.357245833336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45963.357245833336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45963.357245833336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45963.357245833336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45963.357245833336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45963.357245833336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45963.357245833336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45963.357245833336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45963.357245833336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45963.357245833336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45963.357245833336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45963.357245833336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45963.357245833336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45963.357245833336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45963.357245833336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45963.357245833336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45963.357245833336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45963.357245833336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45963.357245833336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45963.357245833336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45963.357245833336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45963.357245833336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45963.357245833336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45963.357245833336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45963.357245833336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45963.357245833336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45963.357245833336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45963.357245833336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45963.357245833336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45963.357245833336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45963.357245833336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45963.357245833336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45963.357245833336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45963.357245833336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45963.357245833336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45963.357245833336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45963.357245833336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45963.357245833336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45963.357245833336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45963.357245833336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45963.357245833336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45963.357245833336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45963.357245833336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45963.357245833336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45963.357245833336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45963.357245833336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45963.357245833336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45963.357245833336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45963.357245833336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45963.357245833336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45963.357245833336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45963.357245833336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45963.357245833336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45963.357245833336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45963.357245833336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45963.357245833336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45963.357245833336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45963.357245833336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45963.357245833336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45963.357245833336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45963.357245833336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45963.357245833336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45963.357245833336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45963.357245833336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45963.357245833336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45963.357245833336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45963.357245833336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45963.357245833336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45963.357245833336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45963.357245833336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45963.357245833336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45963.357245833336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45963.357245833336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45963.357245833336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45963.357245833336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45963.357245833336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45963.357245833336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45963.357245833336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45963.357245833336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45963.357245833336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45963.357245833336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45963.357245833336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45963.357245833336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45963.357245833336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45963.357245833336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45963.357245833336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45963.357245833336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45963.357245833336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45963.357245833336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45963.357245833336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45963.357245833336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45963.357245833336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45963.357245833336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45963.357245833336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45963.357245833336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45963.357245833336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45963.357245833336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45963.357245833336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45963.357245833336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45963.357245833336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45963.357245833336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45963.357245833336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45963.357245833336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45963.357245833336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45963.357245833336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45963.357245833336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45963.357245833336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45963.357245833336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45963.357245833336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45963.357245833336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45963.357245833336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45963.357245833336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45963.357245833336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45963.357245833336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45963.357245833336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45963.357245833336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45963.357245833336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45963.357245833336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45963.357245833336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45963.357245833336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45963.357245833336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45963.357245833336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45963.357245833336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45963.357245833336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45963.357245833336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45963.357245833336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45963.357245833336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45963.357245833336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45963.357245833336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45963.357245833336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45963.357245833336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45963.357245833336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45963.357245833336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45963.357245833336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45963.357245833336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45963.357245833336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45963.357245833336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45963.357245833336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45963.357245833336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45963.357245833336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45963.357245833336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45963.357245833336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45963.357245833336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45963.357245833336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45963.357245833336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45963.357245833336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45963.357245833336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45963.357245833336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45963.357245833336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45963.357245833336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45963.357245833336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45963.357245833336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45963.357245833336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45963.357245833336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45963.357245833336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45963.357245833336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45963.357245833336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45963.357245833336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45963.357245833336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45963.357245833336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45963.357245833336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45963.357245833336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45963.357245833336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45963.357245833336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45963.357245833336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45963.357245833336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45963.357245833336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45963.357245833336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45963.357245833336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45963.357245833336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45963.357245833336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45963.357245833336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45963.357245833336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45963.357245833336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45963.357245833336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45963.357245833336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45963.357245833336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45963.357245833336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45963.357245833336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45963.357245833336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45963.357245833336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45963.357245833336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45963.357245833336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45963.357245833336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45963.357245833336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45963.357245833336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45963.357245833336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45963.357245833336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45963.357245833336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45963.357245833336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45963.357245833336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45963.357245833336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45963.357245833336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45963.357245833336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45963.357245833336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45963.357245833336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45963.357245833336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45963.357245833336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45963.357245833336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45963.357245833336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45963.357245833336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45963.357245833336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45963.357245833336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45963.357245833336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45963.357245833336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45963.357245833336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45963.357245833336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45963.357245833336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45963.357245833336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45963.357245833336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45963.357245833336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45963.357245833336</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39126</v>
      </c>
      <c r="B2" s="102" t="str">
        <f>IFERROR(VLOOKUP(D2,DB!A:K,11,0),"")</f>
        <v>R6</v>
      </c>
      <c r="C2" s="104">
        <v>1</v>
      </c>
      <c r="D2" s="102" t="s">
        <v>34850</v>
      </c>
      <c r="E2" s="102" t="s">
        <v>39127</v>
      </c>
      <c r="F2" s="106">
        <v>45963.042118055557</v>
      </c>
      <c r="G2" s="76">
        <f ca="1">IFERROR(NOW()-F2,"-")</f>
        <v>0.31512777777970769</v>
      </c>
      <c r="H2" s="106">
        <v>45963.010358796295</v>
      </c>
      <c r="I2" s="102" t="str">
        <f>IFERROR(VLOOKUP(D2,DB!A:F,6,0),"")</f>
        <v>SCECO</v>
      </c>
      <c r="J2" s="101" t="str">
        <f>IFERROR(VLOOKUP(D2,DB!A:G,7,0),"")</f>
        <v>In progress</v>
      </c>
      <c r="K2" s="107" t="s">
        <v>39128</v>
      </c>
      <c r="L2" s="108" t="str">
        <f>IFERROR(VLOOKUP(D2,DB!A:I,9,0),"")</f>
        <v>Latis</v>
      </c>
    </row>
    <row r="3" spans="1:16383" ht="31.5" customHeight="1">
      <c r="A3" s="103"/>
      <c r="B3" s="102" t="str">
        <f>IFERROR(VLOOKUP(D3,DB!A:K,11,0),"")</f>
        <v/>
      </c>
      <c r="C3" s="104"/>
      <c r="D3" s="102"/>
      <c r="E3" s="105"/>
      <c r="F3" s="106"/>
      <c r="G3" s="76">
        <f ca="1">IFERROR(NOW()-F3,"-")</f>
        <v>45963.357245833336</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45963.357245833336</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45963.357245833336</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45963.357245833336</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45963.357245833336</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45963.357245833336</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45963.357245833336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45963.357245833336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45963.357245833336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45963.357245833336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45963.357245833336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45963.357245833336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45963.357245833336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45963.357245833336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45963.357245833336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45963.357245833336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45963.357245833336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45963.357245833336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45963.357245833336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45963.357245833336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45963.357245833336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45963.357245833336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45963.357245833336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45963.357245833336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45963.357245833336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45963.357245833336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45963.357245833336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45963.357245833336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45963.357245833336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45963.357245833336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45963.357245833336</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2025-11-02T05:35:41Z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